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workbookProtection workbookPassword="CB6D" lockStructure="1"/>
  <bookViews>
    <workbookView xWindow="-6675" yWindow="1275" windowWidth="12795" windowHeight="7965" tabRatio="826"/>
  </bookViews>
  <sheets>
    <sheet name="Accueil" sheetId="17" r:id="rId1"/>
    <sheet name="Informations" sheetId="15" r:id="rId2"/>
    <sheet name="Nombre de jours" sheetId="16" r:id="rId3"/>
    <sheet name="FS" sheetId="14" state="hidden" r:id="rId4"/>
    <sheet name="Réservé FNP" sheetId="6" state="hidden" r:id="rId5"/>
  </sheets>
  <externalReferences>
    <externalReference r:id="rId6"/>
  </externalReferences>
  <definedNames>
    <definedName name="_1___Engagement_de_la_collectivité" localSheetId="1">Informations!#REF!</definedName>
    <definedName name="_1___Engagement_de_la_collectivité">#REF!</definedName>
    <definedName name="_6___Budget" localSheetId="1">#REF!</definedName>
    <definedName name="_6___Budget">#REF!</definedName>
    <definedName name="_xlnm._FilterDatabase" localSheetId="3" hidden="1">FS!$I$3:$L$107</definedName>
    <definedName name="Dernièrecolonne" localSheetId="1">'[1]Informations '!#REF!</definedName>
    <definedName name="Dernièrecolonne">'[1]Informations '!#REF!</definedName>
    <definedName name="Exemple___Formalisation_du_projet" localSheetId="1">Informations!#REF!</definedName>
    <definedName name="Exemple___Formalisation_du_projet">#REF!</definedName>
    <definedName name="Type" localSheetId="1">Informations!#REF!</definedName>
    <definedName name="Type">#REF!</definedName>
    <definedName name="_xlnm.Print_Area" localSheetId="0">Accueil!$B$1:$M$35</definedName>
    <definedName name="_xlnm.Print_Area" localSheetId="3">FS!$A$3:$G$57</definedName>
  </definedNames>
  <calcPr calcId="145621" iterateDelta="252"/>
</workbook>
</file>

<file path=xl/calcChain.xml><?xml version="1.0" encoding="utf-8"?>
<calcChain xmlns="http://schemas.openxmlformats.org/spreadsheetml/2006/main">
  <c r="E51" i="14" l="1"/>
  <c r="A119" i="15" l="1"/>
  <c r="C17" i="16" l="1"/>
  <c r="D17" i="16"/>
  <c r="A78" i="15" l="1"/>
  <c r="A14" i="15"/>
  <c r="G15" i="14" l="1"/>
  <c r="A84" i="15" l="1"/>
  <c r="A86" i="15"/>
  <c r="C48" i="15"/>
  <c r="C2" i="6" l="1"/>
  <c r="B2" i="6" l="1"/>
  <c r="B17" i="15"/>
  <c r="C14" i="15"/>
  <c r="B50" i="15" l="1"/>
  <c r="B71" i="15" s="1"/>
  <c r="B26" i="14"/>
  <c r="A121" i="15" l="1"/>
  <c r="A120" i="15"/>
  <c r="B13" i="14" l="1"/>
  <c r="AS2" i="6"/>
  <c r="AX2" i="6" l="1"/>
  <c r="A9" i="14"/>
  <c r="AW2" i="6"/>
  <c r="A82" i="15" l="1"/>
  <c r="C81" i="15"/>
  <c r="C78" i="15" l="1"/>
  <c r="C15" i="15"/>
  <c r="AL2" i="6"/>
  <c r="B13" i="15" l="1"/>
  <c r="A61" i="15" l="1"/>
  <c r="C82" i="15"/>
  <c r="A85" i="15"/>
  <c r="A92" i="15"/>
  <c r="A88" i="15"/>
  <c r="C11" i="14" l="1"/>
  <c r="D44" i="14" l="1"/>
  <c r="C18" i="16" l="1"/>
  <c r="D18" i="16"/>
  <c r="C19" i="16"/>
  <c r="D19" i="16"/>
  <c r="C20" i="16"/>
  <c r="D20" i="16"/>
  <c r="C21" i="16"/>
  <c r="D21" i="16"/>
  <c r="C22" i="16"/>
  <c r="D22" i="16"/>
  <c r="C23" i="16"/>
  <c r="D23" i="16"/>
  <c r="C24" i="16"/>
  <c r="D24" i="16"/>
  <c r="C25" i="16"/>
  <c r="D25" i="16"/>
  <c r="C26" i="16"/>
  <c r="D26" i="16"/>
  <c r="C27" i="16"/>
  <c r="D27" i="16"/>
  <c r="C28" i="16"/>
  <c r="D28" i="16"/>
  <c r="C29" i="16"/>
  <c r="D29" i="16"/>
  <c r="C30" i="16"/>
  <c r="D30" i="16"/>
  <c r="C31" i="16"/>
  <c r="D31" i="16"/>
  <c r="C32" i="16"/>
  <c r="D32" i="16"/>
  <c r="E32" i="16" l="1"/>
  <c r="E30" i="16"/>
  <c r="E28" i="16"/>
  <c r="E26" i="16"/>
  <c r="E24" i="16"/>
  <c r="E22" i="16"/>
  <c r="E20" i="16"/>
  <c r="E18" i="16"/>
  <c r="E17" i="16"/>
  <c r="E31" i="16"/>
  <c r="E29" i="16"/>
  <c r="E27" i="16"/>
  <c r="E25" i="16"/>
  <c r="E23" i="16"/>
  <c r="E21" i="16"/>
  <c r="E19" i="16"/>
  <c r="AT2" i="6"/>
  <c r="AN2" i="6"/>
  <c r="AJ2" i="6"/>
  <c r="AI2" i="6"/>
  <c r="AH2" i="6"/>
  <c r="AG2" i="6"/>
  <c r="AE2" i="6"/>
  <c r="AD2" i="6"/>
  <c r="AC2" i="6"/>
  <c r="U2" i="6"/>
  <c r="R2" i="6"/>
  <c r="Q2" i="6"/>
  <c r="P2" i="6"/>
  <c r="O2" i="6"/>
  <c r="N2" i="6"/>
  <c r="M2" i="6"/>
  <c r="L2" i="6"/>
  <c r="K2" i="6"/>
  <c r="J2" i="6"/>
  <c r="I2" i="6"/>
  <c r="H2" i="6"/>
  <c r="G2" i="6"/>
  <c r="F2" i="6"/>
  <c r="E2" i="6"/>
  <c r="D2" i="6"/>
  <c r="D47" i="14"/>
  <c r="C47" i="14"/>
  <c r="D43" i="14"/>
  <c r="E40" i="14"/>
  <c r="C40" i="14"/>
  <c r="B40" i="14"/>
  <c r="E39" i="14"/>
  <c r="C39" i="14"/>
  <c r="B39" i="14"/>
  <c r="E38" i="14"/>
  <c r="C38" i="14"/>
  <c r="B38" i="14"/>
  <c r="E37" i="14"/>
  <c r="C37" i="14"/>
  <c r="B37" i="14"/>
  <c r="E36" i="14"/>
  <c r="C36" i="14"/>
  <c r="B36" i="14"/>
  <c r="E35" i="14"/>
  <c r="C35" i="14"/>
  <c r="B35" i="14"/>
  <c r="E34" i="14"/>
  <c r="C34" i="14"/>
  <c r="B34" i="14"/>
  <c r="E33" i="14"/>
  <c r="C33" i="14"/>
  <c r="B33" i="14"/>
  <c r="E32" i="14"/>
  <c r="C32" i="14"/>
  <c r="B32" i="14"/>
  <c r="E31" i="14"/>
  <c r="C31" i="14"/>
  <c r="B31" i="14"/>
  <c r="E30" i="14"/>
  <c r="C30" i="14"/>
  <c r="B30" i="14"/>
  <c r="C21" i="14"/>
  <c r="C19" i="14"/>
  <c r="C18" i="14"/>
  <c r="C15" i="14"/>
  <c r="A133" i="15"/>
  <c r="B32" i="16" s="1"/>
  <c r="A132" i="15"/>
  <c r="B31" i="16" s="1"/>
  <c r="A131" i="15"/>
  <c r="B30" i="16" s="1"/>
  <c r="A130" i="15"/>
  <c r="B29" i="16" s="1"/>
  <c r="A129" i="15"/>
  <c r="B28" i="16" s="1"/>
  <c r="A128" i="15"/>
  <c r="B27" i="16" s="1"/>
  <c r="A127" i="15"/>
  <c r="B26" i="16" s="1"/>
  <c r="A126" i="15"/>
  <c r="B25" i="16" s="1"/>
  <c r="A125" i="15"/>
  <c r="B24" i="16" s="1"/>
  <c r="A124" i="15"/>
  <c r="B23" i="16" s="1"/>
  <c r="A123" i="15"/>
  <c r="B22" i="16" s="1"/>
  <c r="A122" i="15"/>
  <c r="B21" i="16" s="1"/>
  <c r="B20" i="16"/>
  <c r="B19" i="16"/>
  <c r="B18" i="16"/>
  <c r="A118" i="15"/>
  <c r="B17" i="16" s="1"/>
  <c r="AF2" i="6" l="1"/>
  <c r="AY2" i="6" s="1"/>
  <c r="D10" i="16"/>
  <c r="E33" i="16"/>
  <c r="C22" i="14"/>
  <c r="C20" i="14" l="1"/>
  <c r="F51" i="14"/>
  <c r="C55" i="14"/>
  <c r="C56" i="14"/>
  <c r="C51" i="14"/>
  <c r="AK2" i="6"/>
  <c r="C23" i="14"/>
  <c r="D11" i="16"/>
  <c r="AM2" i="6" s="1"/>
  <c r="C57" i="14" l="1"/>
  <c r="D51" i="14"/>
  <c r="C54" i="14" l="1"/>
  <c r="C53" i="14"/>
</calcChain>
</file>

<file path=xl/sharedStrings.xml><?xml version="1.0" encoding="utf-8"?>
<sst xmlns="http://schemas.openxmlformats.org/spreadsheetml/2006/main" count="598" uniqueCount="352">
  <si>
    <t>Nom</t>
  </si>
  <si>
    <t>N° SIRET</t>
  </si>
  <si>
    <t>Prénom</t>
  </si>
  <si>
    <t>Fonction</t>
  </si>
  <si>
    <t>Téléphone</t>
  </si>
  <si>
    <t>Courriel</t>
  </si>
  <si>
    <t>Qualité civile</t>
  </si>
  <si>
    <t>Nom de la collectivité</t>
  </si>
  <si>
    <t>Type de la collectivité</t>
  </si>
  <si>
    <t>Nombre total d'agents</t>
  </si>
  <si>
    <t>Nb affiliés CNRACL</t>
  </si>
  <si>
    <t>Nombre de personnes</t>
  </si>
  <si>
    <t>Adresse 1</t>
  </si>
  <si>
    <t>Adresse 2</t>
  </si>
  <si>
    <t>BP</t>
  </si>
  <si>
    <t>Code postal</t>
  </si>
  <si>
    <t>Ville</t>
  </si>
  <si>
    <t>cedex</t>
  </si>
  <si>
    <t>CHSCT</t>
  </si>
  <si>
    <t>Nb agents titulaires</t>
  </si>
  <si>
    <t>Dossier de demande de subvention pour une démarche de prévention "Evaluation des risques professionnels"</t>
  </si>
  <si>
    <t>Date arrête de délégation de signature</t>
  </si>
  <si>
    <t xml:space="preserve">Non titulaires </t>
  </si>
  <si>
    <t>Nb agents concernés</t>
  </si>
  <si>
    <t>Date avis du CHSCT</t>
  </si>
  <si>
    <t>Nom assemblée délibérante</t>
  </si>
  <si>
    <t xml:space="preserve">N° immatriculation CNRACL </t>
  </si>
  <si>
    <t>N° IMMAT</t>
  </si>
  <si>
    <t>Date lettre engagement</t>
  </si>
  <si>
    <t>date Délibération autorisant la collectivité ou l'établissement  à recevoir une subvention du FNP</t>
  </si>
  <si>
    <t>Total jours agents</t>
  </si>
  <si>
    <t>Nom de la collectivité ou de l'établissement</t>
  </si>
  <si>
    <t>Type de la collectivité ou de l'établissement</t>
  </si>
  <si>
    <t>Date avis favorable CTP- CTE</t>
  </si>
  <si>
    <t>Fiche de synthèse</t>
  </si>
  <si>
    <t>Evaluation des risques professionnels</t>
  </si>
  <si>
    <t>Nb agents non titulaires</t>
  </si>
  <si>
    <t>Avis favorable CHSCT</t>
  </si>
  <si>
    <t>3 Financement</t>
  </si>
  <si>
    <t xml:space="preserve">1 Présentation de l'employeur et de la démarche </t>
  </si>
  <si>
    <t>Nb jours</t>
  </si>
  <si>
    <t>Nom des instances</t>
  </si>
  <si>
    <t>Nombre de réunions  (1 réunion = 1/2 journée)</t>
  </si>
  <si>
    <t>dont le nb d'affiliés à la CNRACL</t>
  </si>
  <si>
    <t>Nombre agents titulaires</t>
  </si>
  <si>
    <t xml:space="preserve">Nombre agents non titulaires </t>
  </si>
  <si>
    <t xml:space="preserve">Effectif total : </t>
  </si>
  <si>
    <t xml:space="preserve">Effectif concerné par la démarche : </t>
  </si>
  <si>
    <t>Moyens mobilisés en interne</t>
  </si>
  <si>
    <t>Nombre de réunions</t>
  </si>
  <si>
    <t xml:space="preserve">Nom de la collectivité </t>
  </si>
  <si>
    <t>Coût total</t>
  </si>
  <si>
    <t xml:space="preserve">Subvention </t>
  </si>
  <si>
    <t>Développeur</t>
  </si>
  <si>
    <t>Ain</t>
  </si>
  <si>
    <t>Marie Bau</t>
  </si>
  <si>
    <t>Aisne</t>
  </si>
  <si>
    <t>Allier</t>
  </si>
  <si>
    <t>Michel Rouland</t>
  </si>
  <si>
    <t>Hautes-Alpes</t>
  </si>
  <si>
    <t>Alpes-Maritimes</t>
  </si>
  <si>
    <t>Ardèche</t>
  </si>
  <si>
    <t>Ardennes</t>
  </si>
  <si>
    <t>Ariège</t>
  </si>
  <si>
    <t>Aube</t>
  </si>
  <si>
    <t>Aude</t>
  </si>
  <si>
    <t>Aveyron</t>
  </si>
  <si>
    <t>Bouches-du-Rhône</t>
  </si>
  <si>
    <t>Calvados</t>
  </si>
  <si>
    <t>Christian Gibouin</t>
  </si>
  <si>
    <t>Cantal</t>
  </si>
  <si>
    <t>Charente</t>
  </si>
  <si>
    <t>Charente-Maritime</t>
  </si>
  <si>
    <t>Cher</t>
  </si>
  <si>
    <t>Corrèze</t>
  </si>
  <si>
    <t>Côte-d'Or</t>
  </si>
  <si>
    <t>Côtes d'Armor</t>
  </si>
  <si>
    <t>Creuse</t>
  </si>
  <si>
    <t>Dordogne</t>
  </si>
  <si>
    <t>Doubs</t>
  </si>
  <si>
    <t>Drôme</t>
  </si>
  <si>
    <t>Eure</t>
  </si>
  <si>
    <t>Eure-et-Loir</t>
  </si>
  <si>
    <t>Finistère</t>
  </si>
  <si>
    <t>Gard</t>
  </si>
  <si>
    <t>Hérault</t>
  </si>
  <si>
    <t>Ille-et-Vilaine</t>
  </si>
  <si>
    <t>Indre-et-Loire</t>
  </si>
  <si>
    <t>Jura</t>
  </si>
  <si>
    <t>Landes</t>
  </si>
  <si>
    <t>Loir-et-Cher</t>
  </si>
  <si>
    <t>Loire</t>
  </si>
  <si>
    <t>Haute-Loire</t>
  </si>
  <si>
    <t>Loire-Atlantique</t>
  </si>
  <si>
    <t>Loiret</t>
  </si>
  <si>
    <t>Lot</t>
  </si>
  <si>
    <t>Lot-et-Garonne</t>
  </si>
  <si>
    <t>Lozère</t>
  </si>
  <si>
    <t>Manche</t>
  </si>
  <si>
    <t>Marne</t>
  </si>
  <si>
    <t>Haute-Marne</t>
  </si>
  <si>
    <t>Mayenne</t>
  </si>
  <si>
    <t>Meurthe-et-Moselle</t>
  </si>
  <si>
    <t>Meuse</t>
  </si>
  <si>
    <t>Morbihan</t>
  </si>
  <si>
    <t>Date du CEG</t>
  </si>
  <si>
    <t>Nom chargé(e) de développement</t>
  </si>
  <si>
    <t>Coût total par agent en €</t>
  </si>
  <si>
    <t>Coût total par agent concerné en €</t>
  </si>
  <si>
    <t>Subvention par agent en €</t>
  </si>
  <si>
    <t>Subvention par agent concerné en €</t>
  </si>
  <si>
    <t>Date prévisionnelle de finalisation du plan d'actions</t>
  </si>
  <si>
    <t>Composition</t>
  </si>
  <si>
    <t>Thème</t>
  </si>
  <si>
    <t>FPT/FPH</t>
  </si>
  <si>
    <t>Prestation externe</t>
  </si>
  <si>
    <t>Convention CDG (n° Dép)</t>
  </si>
  <si>
    <t>Plafond</t>
  </si>
  <si>
    <t>Total (en jours)</t>
  </si>
  <si>
    <t>Indre</t>
  </si>
  <si>
    <t>Isère</t>
  </si>
  <si>
    <t>Précisez leurs fonctions</t>
  </si>
  <si>
    <t>A l'issue de la démarche, avez-vous l'intention de désigner/former des assistants ou conseillers supplémentaires ?</t>
  </si>
  <si>
    <t xml:space="preserve">N'omettez pas de joindre le cahier des charges </t>
  </si>
  <si>
    <t>Total</t>
  </si>
  <si>
    <t>t</t>
  </si>
  <si>
    <t>Si oui, indiquez le coût prévisionnel</t>
  </si>
  <si>
    <t>Nombre d'agents nommés sur les fonctions  d'assistants ou conseillers de prévention  ? (ex ACMO)</t>
  </si>
  <si>
    <t xml:space="preserve">    a) les services concernés</t>
  </si>
  <si>
    <t xml:space="preserve">    b) le nombre d'agents concernés par la démarche</t>
  </si>
  <si>
    <t xml:space="preserve">Si non, précisez : </t>
  </si>
  <si>
    <t xml:space="preserve">II - Présentation de la collectivité </t>
  </si>
  <si>
    <t xml:space="preserve">I -  Identification de la structure </t>
  </si>
  <si>
    <t>I-1 Nom et SIRET</t>
  </si>
  <si>
    <t>I-2 Adresse</t>
  </si>
  <si>
    <t>I-3 Référent au sein de la structure</t>
  </si>
  <si>
    <t>II-2 Effectifs</t>
  </si>
  <si>
    <t>L'évaluation des risques professionnels est-elle conduite sur l'ensemble des activités et des services ?</t>
  </si>
  <si>
    <t>Comité technique</t>
  </si>
  <si>
    <t>jj/mm/aa</t>
  </si>
  <si>
    <t xml:space="preserve">Nombre d'agent(s) en charge de la santé et sécurité au travail ? </t>
  </si>
  <si>
    <t>Fonction des membres</t>
  </si>
  <si>
    <t>Avez-vous nommé un chef de projet ?</t>
  </si>
  <si>
    <t>Si oui, indiquez ses fonctions</t>
  </si>
  <si>
    <t>Lettre d'engagement</t>
  </si>
  <si>
    <t xml:space="preserve">Avis favorable des instances représentatives </t>
  </si>
  <si>
    <t>Avez-vous sollicité une société de service pour la réalisation de votre document unique ?</t>
  </si>
  <si>
    <t>II-3 Présentation des acteurs chargés de la santé et sécurité au travail</t>
  </si>
  <si>
    <t>CT</t>
  </si>
  <si>
    <t>II-5 Accidents de services/maladies professionnelles</t>
  </si>
  <si>
    <t>Ass délibérante</t>
  </si>
  <si>
    <t>Catégorie</t>
  </si>
  <si>
    <t>Comité de pilotage</t>
  </si>
  <si>
    <t>Interne</t>
  </si>
  <si>
    <t>Commission permanente</t>
  </si>
  <si>
    <t>Groupe de travail</t>
  </si>
  <si>
    <t>CIAS</t>
  </si>
  <si>
    <t>Conseil général</t>
  </si>
  <si>
    <t>Conseil municipal</t>
  </si>
  <si>
    <t>Présidente</t>
  </si>
  <si>
    <t>Conseil régional</t>
  </si>
  <si>
    <t>CCAS</t>
  </si>
  <si>
    <t>Conseil d'administration</t>
  </si>
  <si>
    <t>Communauté d'agglomération</t>
  </si>
  <si>
    <t>SIVU</t>
  </si>
  <si>
    <t>Syndicat mixte</t>
  </si>
  <si>
    <t>0 si pas d'agents</t>
  </si>
  <si>
    <t>Vous pouvez choisir parmi les modalités proposées dans la liste ou saisir directement l'information demandée.</t>
  </si>
  <si>
    <t>Consignes</t>
  </si>
  <si>
    <t>Saisir le n° du cedex</t>
  </si>
  <si>
    <t>Utiliser le menu déroulant</t>
  </si>
  <si>
    <t>Saisir le n° de la Boîte Postale</t>
  </si>
  <si>
    <t>Saisir la date sous la forme jj/mm/aa (exemple : 10/11/12)</t>
  </si>
  <si>
    <t>Il correspond au nombre total d'agents des services concernés par l'évaluation des risques professionnels.</t>
  </si>
  <si>
    <t>Par ex : Services techniques, Espaces verts, Administratifs,  ….</t>
  </si>
  <si>
    <t>Indiquer uniquement les fonctions des personnes participantes sans indiquer leur nom de famille (élus compris)</t>
  </si>
  <si>
    <t>Rôle/mission</t>
  </si>
  <si>
    <t>Groupe projet</t>
  </si>
  <si>
    <t>Par ex : Secrétaire de mairie, assistant de prévention, …</t>
  </si>
  <si>
    <r>
      <rPr>
        <b/>
        <sz val="16"/>
        <color theme="5" tint="-0.499984740745262"/>
        <rFont val="Garamond"/>
        <family val="1"/>
      </rPr>
      <t xml:space="preserve">Nombre de participants </t>
    </r>
    <r>
      <rPr>
        <b/>
        <sz val="14"/>
        <color theme="5" tint="-0.499984740745262"/>
        <rFont val="Garamond"/>
        <family val="1"/>
      </rPr>
      <t xml:space="preserve">
</t>
    </r>
    <r>
      <rPr>
        <b/>
        <i/>
        <sz val="14"/>
        <color theme="5"/>
        <rFont val="Garamond"/>
        <family val="1"/>
      </rPr>
      <t>(ne comptez pas les élus et ou les acteurs externes à la collectivité (CDG, prestataire, etc…)</t>
    </r>
  </si>
  <si>
    <t>Avis favorable CT</t>
  </si>
  <si>
    <t>Tableau d'effectif</t>
  </si>
  <si>
    <t xml:space="preserve">2 Présentation de la démarche </t>
  </si>
  <si>
    <t>Tableau d'effectifs</t>
  </si>
  <si>
    <t>Total des effectifs</t>
  </si>
  <si>
    <t>Effectifs concernés par la démarche</t>
  </si>
  <si>
    <t>Rôle</t>
  </si>
  <si>
    <t>Date de présentation aux instances représentatives</t>
  </si>
  <si>
    <t>Calendrier prévisionnel</t>
  </si>
  <si>
    <t>Coût de la démarche</t>
  </si>
  <si>
    <t>Subvention</t>
  </si>
  <si>
    <t>Alpes de Hautes-Provence</t>
  </si>
  <si>
    <t>Haute-Garonne</t>
  </si>
  <si>
    <t>Gers</t>
  </si>
  <si>
    <t>Gironde</t>
  </si>
  <si>
    <t>dont Affiliés CNRACL</t>
  </si>
  <si>
    <t>Menus déroulants</t>
  </si>
  <si>
    <t>Instance</t>
  </si>
  <si>
    <t>Oui</t>
  </si>
  <si>
    <t>M.</t>
  </si>
  <si>
    <t>Bureau syndical</t>
  </si>
  <si>
    <t>Non</t>
  </si>
  <si>
    <t>Mme</t>
  </si>
  <si>
    <t>Maire</t>
  </si>
  <si>
    <t>Comité syndical</t>
  </si>
  <si>
    <t>Assistant de prévention</t>
  </si>
  <si>
    <t>Rattaché au CDG</t>
  </si>
  <si>
    <t>Conseil communautaire</t>
  </si>
  <si>
    <t>Président</t>
  </si>
  <si>
    <t>Conseiller en prévention</t>
  </si>
  <si>
    <t>Communauté de communes</t>
  </si>
  <si>
    <t>Communauté urbaine</t>
  </si>
  <si>
    <t>Commune</t>
  </si>
  <si>
    <t>Département</t>
  </si>
  <si>
    <t>Région</t>
  </si>
  <si>
    <t>SDIS</t>
  </si>
  <si>
    <t>SIVOM</t>
  </si>
  <si>
    <t>CDG</t>
  </si>
  <si>
    <t>Secrétaire de mairie</t>
  </si>
  <si>
    <t>Attention !  ne pas supprimer de lignes,  utiliser la fonction  MASQUER</t>
  </si>
  <si>
    <t>III-1 Périmètre de la démarche</t>
  </si>
  <si>
    <t>III-2 Responsable de projet</t>
  </si>
  <si>
    <t xml:space="preserve">IV - Conduite de projet </t>
  </si>
  <si>
    <t>IV-1 Les instances de la démarche</t>
  </si>
  <si>
    <r>
      <t xml:space="preserve">IV-2 Conduite de projet - description de la méthode : 
 </t>
    </r>
    <r>
      <rPr>
        <b/>
        <i/>
        <sz val="14"/>
        <color theme="5" tint="-0.499984740745262"/>
        <rFont val="Garamond"/>
        <family val="1"/>
      </rPr>
      <t>Décrivez la manière dont  la démarche sera déployée</t>
    </r>
  </si>
  <si>
    <t>V - Commentaires</t>
  </si>
  <si>
    <t>Disposez-vous de l'outil PRORISQ pour la saisie de vos accidents de service ou maladies professionnelles ?</t>
  </si>
  <si>
    <r>
      <rPr>
        <b/>
        <sz val="16"/>
        <color theme="5" tint="-0.499984740745262"/>
        <rFont val="Garamond"/>
        <family val="1"/>
      </rPr>
      <t>Nombre de réunions</t>
    </r>
    <r>
      <rPr>
        <b/>
        <i/>
        <sz val="12"/>
        <color theme="5" tint="-0.499984740745262"/>
        <rFont val="Garamond"/>
        <family val="1"/>
      </rPr>
      <t xml:space="preserve">
</t>
    </r>
    <r>
      <rPr>
        <b/>
        <i/>
        <sz val="12"/>
        <color theme="5"/>
        <rFont val="Garamond"/>
        <family val="1"/>
      </rPr>
      <t xml:space="preserve"> (réunions, informations, entretiens, visites terrain...  )
</t>
    </r>
    <r>
      <rPr>
        <b/>
        <i/>
        <u/>
        <sz val="14"/>
        <color theme="5"/>
        <rFont val="Garamond"/>
        <family val="1"/>
      </rPr>
      <t>comptabiliser par 1/2 journée</t>
    </r>
  </si>
  <si>
    <t>Nom département</t>
  </si>
  <si>
    <t>N° département</t>
  </si>
  <si>
    <t>MB</t>
  </si>
  <si>
    <t>EG</t>
  </si>
  <si>
    <t>MR</t>
  </si>
  <si>
    <t>CG</t>
  </si>
  <si>
    <t>Maine-et-Loire</t>
  </si>
  <si>
    <t>Eric Gilleron</t>
  </si>
  <si>
    <t>Vous pouvez choisir entre sélectionner les modalités proposées dans le menu déroulant et  une saisie directe pour décrire la structuration de votre conduite de projet.
Vous pouvez rajouter des lignes en cliquant sur le signe + situé dans la colonne de gauche devant la dernière ligne affichée (113)</t>
  </si>
  <si>
    <t>II-4 Instances représentatives existantes 
Disposez-vous en interne, des instances suivantes ?</t>
  </si>
  <si>
    <t>IV-3 Estimation du temps passé pour la démarche d'évaluation des risques professionnels</t>
  </si>
  <si>
    <r>
      <rPr>
        <b/>
        <sz val="16"/>
        <color theme="5" tint="-0.499984740745262"/>
        <rFont val="Garamond"/>
        <family val="1"/>
      </rPr>
      <t xml:space="preserve"> II-1 Description de la collectivité ou de l'établissement</t>
    </r>
    <r>
      <rPr>
        <b/>
        <sz val="14"/>
        <color theme="5" tint="-0.499984740745262"/>
        <rFont val="Garamond"/>
        <family val="1"/>
      </rPr>
      <t xml:space="preserve"> : population, services, activités spécifiques, …
</t>
    </r>
    <r>
      <rPr>
        <b/>
        <i/>
        <sz val="14"/>
        <color theme="5"/>
        <rFont val="Garamond"/>
        <family val="1"/>
      </rPr>
      <t>Présenter, en quelques lignes, les principales caractéristiques ou particularités de la collectivité : contextes socio-démographique, économique du territoire, missions exercées, organisation, ….</t>
    </r>
  </si>
  <si>
    <t>CHSCT Oui/Non</t>
  </si>
  <si>
    <t>Fonds national de prévention de la CNRACL</t>
  </si>
  <si>
    <t>Ex : secrétaire de mairie, ingénieur sécurité, médecin du travail, ….</t>
  </si>
  <si>
    <t>Répondez par Oui ou par Non</t>
  </si>
  <si>
    <t>La suppression de lignes entraine celle des informations concernant le nom du département et le nom du chargé de développement</t>
  </si>
  <si>
    <t>Saisir les 14 chiffres sans espaces, ni tirets, points ou autres signes</t>
  </si>
  <si>
    <r>
      <t xml:space="preserve">Saisir les 10 chiffres </t>
    </r>
    <r>
      <rPr>
        <b/>
        <i/>
        <sz val="11"/>
        <color theme="5"/>
        <rFont val="Arial"/>
        <family val="2"/>
      </rPr>
      <t xml:space="preserve">sans </t>
    </r>
    <r>
      <rPr>
        <i/>
        <sz val="11"/>
        <color theme="5"/>
        <rFont val="Arial"/>
        <family val="2"/>
      </rPr>
      <t>espaces, ni tirets, points ou autres signes.</t>
    </r>
  </si>
  <si>
    <t xml:space="preserve">Demande de subvention pour une démarche de prévention </t>
  </si>
  <si>
    <t>Afin de normaliser les demandes de subvention , le FNP met à votre disposition un dossier type. Il a été conçu sur le logiciel
Excel qui permet l'extraction des données que vous allez saisir,  pour  l'examen  de votre demande et pour le suivi de la subvention en cas d'attribution.</t>
  </si>
  <si>
    <r>
      <t xml:space="preserve">Ce dossier doit être enregistré sur votre système informatique, puis complété, enregistré et envoyé à votre correspondant </t>
    </r>
    <r>
      <rPr>
        <b/>
        <u/>
        <sz val="14"/>
        <color rgb="FF993366"/>
        <rFont val="Garamond"/>
        <family val="1"/>
      </rPr>
      <t>par voie électronique.</t>
    </r>
  </si>
  <si>
    <t>Auparavant, nous vous remercions de prendre connaissance des conseils suivants :</t>
  </si>
  <si>
    <t>En dehors de cette page d'accueil, le dossier se compose de 2 onglets  :</t>
  </si>
  <si>
    <r>
      <t xml:space="preserve">1 </t>
    </r>
    <r>
      <rPr>
        <sz val="14"/>
        <color rgb="FF993366"/>
        <rFont val="Garamond"/>
        <family val="1"/>
      </rPr>
      <t xml:space="preserve"> </t>
    </r>
    <r>
      <rPr>
        <b/>
        <sz val="14"/>
        <color rgb="FF993366"/>
        <rFont val="Garamond"/>
        <family val="1"/>
      </rPr>
      <t>Informations</t>
    </r>
    <r>
      <rPr>
        <sz val="14"/>
        <color rgb="FF000000"/>
        <rFont val="Garamond"/>
        <family val="1"/>
      </rPr>
      <t xml:space="preserve"> :  données administratives, description générale de la collectivité ou de l'établissement et présentation 
de la démarche.</t>
    </r>
  </si>
  <si>
    <t>Concernant le chapître IV Conduite de projet, rubrique "Les instances de la démarche", il vous est demandé de définir les
instances de la démarche à l'aide ou non du menu déroulant , puis de dénombrer les personnes participantes et de calculer le temps passé  pour chaque étape de la démarche d'évaluation des risques professionnels (une réunion correspondant à une demi-journée). Le calcul du nombre de jours s'effectue automatiquement .</t>
  </si>
  <si>
    <r>
      <t>2</t>
    </r>
    <r>
      <rPr>
        <sz val="14"/>
        <color rgb="FF993366"/>
        <rFont val="Garamond"/>
        <family val="1"/>
      </rPr>
      <t xml:space="preserve"> </t>
    </r>
    <r>
      <rPr>
        <b/>
        <sz val="14"/>
        <color rgb="FF993366"/>
        <rFont val="Garamond"/>
        <family val="1"/>
      </rPr>
      <t>Nombre de jours</t>
    </r>
    <r>
      <rPr>
        <sz val="14"/>
        <color rgb="FF000000"/>
        <rFont val="Garamond"/>
        <family val="1"/>
      </rPr>
      <t xml:space="preserve"> : récapitulatif du nombre de jours prévisionnel  consacrés à  la démarche .</t>
    </r>
  </si>
  <si>
    <t>Les éléments d'information proviennent du volet "Informations - IV-3 Estimation du temps passé " et sont retranscrits  dans  le tableau. 
Pour toute modification, vous devez changer votre saisie  sur l'onglet "Informations".</t>
  </si>
  <si>
    <t>- Les cellules à compléter  sont neutres (non colorées)</t>
  </si>
  <si>
    <t xml:space="preserve"> - Excepté les abréviations, la saisie  doit être effectuée en minuscule : Nom Propre et nom commun sauf la 1ère lettre 
de la cellule (exemple: Place de la Mairie)</t>
  </si>
  <si>
    <t xml:space="preserve"> - Des menus déroulants sont à votre disposition </t>
  </si>
  <si>
    <t>_____________________________</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</si>
  <si>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</si>
  <si>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</si>
  <si>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</si>
  <si>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</si>
  <si>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</si>
  <si>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</si>
  <si>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</si>
  <si>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</si>
  <si>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</si>
  <si>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</si>
  <si>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</si>
  <si>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</si>
  <si>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</si>
  <si>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</si>
  <si>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</si>
  <si>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</si>
  <si>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</si>
  <si>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</si>
  <si>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</si>
  <si>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</si>
  <si>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</si>
  <si>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</si>
  <si>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</si>
  <si>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</si>
  <si>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</si>
  <si>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</si>
  <si>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</si>
  <si>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</si>
  <si>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</si>
  <si>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</si>
  <si>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</si>
  <si>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</si>
  <si>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</si>
  <si>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</si>
  <si>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</si>
  <si>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</si>
  <si>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</si>
  <si>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</si>
  <si>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</si>
  <si>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Guadeloupe</t>
  </si>
  <si>
    <t>Martinique</t>
  </si>
  <si>
    <t>Guyanne</t>
  </si>
  <si>
    <t>Réunion</t>
  </si>
  <si>
    <t>St Pierre et Miquelon</t>
  </si>
  <si>
    <t>Mayotte</t>
  </si>
  <si>
    <r>
      <t xml:space="preserve">Saisir en </t>
    </r>
    <r>
      <rPr>
        <b/>
        <i/>
        <sz val="11"/>
        <color theme="5"/>
        <rFont val="Arial"/>
        <family val="2"/>
      </rPr>
      <t>minuscule Nom Propre</t>
    </r>
    <r>
      <rPr>
        <i/>
        <sz val="11"/>
        <color theme="5"/>
        <rFont val="Arial"/>
        <family val="2"/>
      </rPr>
      <t xml:space="preserve"> le nom de la collectivité sans répéter le type (exemple : pour  Commune de Saint Rémy de Provence, saisir  </t>
    </r>
    <r>
      <rPr>
        <b/>
        <i/>
        <sz val="11"/>
        <color theme="5"/>
        <rFont val="Arial"/>
        <family val="2"/>
      </rPr>
      <t>S</t>
    </r>
    <r>
      <rPr>
        <i/>
        <sz val="11"/>
        <color theme="5"/>
        <rFont val="Arial"/>
        <family val="2"/>
      </rPr>
      <t xml:space="preserve">aint </t>
    </r>
    <r>
      <rPr>
        <b/>
        <i/>
        <sz val="11"/>
        <color theme="5"/>
        <rFont val="Arial"/>
        <family val="2"/>
      </rPr>
      <t>R</t>
    </r>
    <r>
      <rPr>
        <i/>
        <sz val="11"/>
        <color theme="5"/>
        <rFont val="Arial"/>
        <family val="2"/>
      </rPr>
      <t xml:space="preserve">émy de </t>
    </r>
    <r>
      <rPr>
        <b/>
        <i/>
        <sz val="11"/>
        <color theme="5"/>
        <rFont val="Arial"/>
        <family val="2"/>
      </rPr>
      <t>P</t>
    </r>
    <r>
      <rPr>
        <i/>
        <sz val="11"/>
        <color theme="5"/>
        <rFont val="Arial"/>
        <family val="2"/>
      </rPr>
      <t>rovence)</t>
    </r>
  </si>
  <si>
    <r>
      <t xml:space="preserve">Exemple : </t>
    </r>
    <r>
      <rPr>
        <b/>
        <i/>
        <sz val="11"/>
        <color theme="5"/>
        <rFont val="Arial"/>
        <family val="2"/>
      </rPr>
      <t>P</t>
    </r>
    <r>
      <rPr>
        <i/>
        <sz val="11"/>
        <color theme="5"/>
        <rFont val="Arial"/>
        <family val="2"/>
      </rPr>
      <t xml:space="preserve">lace </t>
    </r>
    <r>
      <rPr>
        <b/>
        <i/>
        <sz val="11"/>
        <color theme="5"/>
        <rFont val="Arial"/>
        <family val="2"/>
      </rPr>
      <t>C</t>
    </r>
    <r>
      <rPr>
        <i/>
        <sz val="11"/>
        <color theme="5"/>
        <rFont val="Arial"/>
        <family val="2"/>
      </rPr>
      <t xml:space="preserve">harles de </t>
    </r>
    <r>
      <rPr>
        <b/>
        <i/>
        <sz val="11"/>
        <color theme="5"/>
        <rFont val="Arial"/>
        <family val="2"/>
      </rPr>
      <t>G</t>
    </r>
    <r>
      <rPr>
        <i/>
        <sz val="11"/>
        <color theme="5"/>
        <rFont val="Arial"/>
        <family val="2"/>
      </rPr>
      <t>aulle</t>
    </r>
  </si>
  <si>
    <r>
      <t xml:space="preserve">Saisir en </t>
    </r>
    <r>
      <rPr>
        <b/>
        <i/>
        <sz val="11"/>
        <color theme="5"/>
        <rFont val="Arial"/>
        <family val="2"/>
      </rPr>
      <t>minuscule Nom Propre</t>
    </r>
    <r>
      <rPr>
        <i/>
        <sz val="11"/>
        <color theme="5"/>
        <rFont val="Arial"/>
        <family val="2"/>
      </rPr>
      <t xml:space="preserve">  (Exemple :</t>
    </r>
    <r>
      <rPr>
        <b/>
        <i/>
        <sz val="11"/>
        <color theme="5"/>
        <rFont val="Arial"/>
        <family val="2"/>
      </rPr>
      <t>S</t>
    </r>
    <r>
      <rPr>
        <i/>
        <sz val="11"/>
        <color theme="5"/>
        <rFont val="Arial"/>
        <family val="2"/>
      </rPr>
      <t xml:space="preserve">aint </t>
    </r>
    <r>
      <rPr>
        <b/>
        <i/>
        <sz val="11"/>
        <color theme="5"/>
        <rFont val="Arial"/>
        <family val="2"/>
      </rPr>
      <t>R</t>
    </r>
    <r>
      <rPr>
        <i/>
        <sz val="11"/>
        <color theme="5"/>
        <rFont val="Arial"/>
        <family val="2"/>
      </rPr>
      <t xml:space="preserve">émy de </t>
    </r>
    <r>
      <rPr>
        <b/>
        <i/>
        <sz val="11"/>
        <color theme="5"/>
        <rFont val="Arial"/>
        <family val="2"/>
      </rPr>
      <t>P</t>
    </r>
    <r>
      <rPr>
        <i/>
        <sz val="11"/>
        <color theme="5"/>
        <rFont val="Arial"/>
        <family val="2"/>
      </rPr>
      <t>rovence)</t>
    </r>
  </si>
  <si>
    <r>
      <t xml:space="preserve">Saisir en </t>
    </r>
    <r>
      <rPr>
        <b/>
        <i/>
        <sz val="11"/>
        <color theme="5"/>
        <rFont val="Arial"/>
        <family val="2"/>
      </rPr>
      <t>minuscule Nom Propre</t>
    </r>
    <r>
      <rPr>
        <i/>
        <sz val="11"/>
        <color theme="5"/>
        <rFont val="Arial"/>
        <family val="2"/>
      </rPr>
      <t xml:space="preserve"> (Ex: </t>
    </r>
    <r>
      <rPr>
        <b/>
        <i/>
        <sz val="11"/>
        <color theme="5"/>
        <rFont val="Arial"/>
        <family val="2"/>
      </rPr>
      <t>Martin</t>
    </r>
    <r>
      <rPr>
        <i/>
        <sz val="11"/>
        <color theme="5"/>
        <rFont val="Arial"/>
        <family val="2"/>
      </rPr>
      <t>)</t>
    </r>
  </si>
  <si>
    <r>
      <t>Saisir en</t>
    </r>
    <r>
      <rPr>
        <b/>
        <i/>
        <sz val="11"/>
        <color theme="5"/>
        <rFont val="Arial"/>
        <family val="2"/>
      </rPr>
      <t xml:space="preserve"> minuscule Nom Propre</t>
    </r>
    <r>
      <rPr>
        <i/>
        <sz val="11"/>
        <color theme="5"/>
        <rFont val="Arial"/>
        <family val="2"/>
      </rPr>
      <t xml:space="preserve"> (Ex: </t>
    </r>
    <r>
      <rPr>
        <b/>
        <i/>
        <sz val="11"/>
        <color theme="5"/>
        <rFont val="Arial"/>
        <family val="2"/>
      </rPr>
      <t>Jean-Marie</t>
    </r>
    <r>
      <rPr>
        <i/>
        <sz val="11"/>
        <color theme="5"/>
        <rFont val="Arial"/>
        <family val="2"/>
      </rPr>
      <t>)</t>
    </r>
  </si>
  <si>
    <t>20A</t>
  </si>
  <si>
    <t>20B</t>
  </si>
  <si>
    <t>Corse du Sud</t>
  </si>
  <si>
    <t>Haute-Corse</t>
  </si>
  <si>
    <r>
      <t xml:space="preserve">Répondez par Oui ou par Non
</t>
    </r>
    <r>
      <rPr>
        <b/>
        <i/>
        <sz val="12"/>
        <color theme="5"/>
        <rFont val="Arial"/>
        <family val="2"/>
      </rPr>
      <t xml:space="preserve">En cas de réponse négative, la collectivité doit s'engager à utiliser  PRORISQ </t>
    </r>
  </si>
  <si>
    <t xml:space="preserve">Choisir parmi les noms proposés dans la liste </t>
  </si>
  <si>
    <t>Démarche de prévention (DP)</t>
  </si>
  <si>
    <t>III-3 Dates à communiquer</t>
  </si>
  <si>
    <t xml:space="preserve">Fonction publique </t>
  </si>
  <si>
    <t>Choisir parmi "Territoriale" ou " Hospitalière"</t>
  </si>
  <si>
    <r>
      <t xml:space="preserve">Consignes
</t>
    </r>
    <r>
      <rPr>
        <b/>
        <sz val="14"/>
        <color theme="5"/>
        <rFont val="Garamond"/>
        <family val="1"/>
      </rPr>
      <t>Saisir la date sous la forme jj/mm/aa (exemple : 29/02/16)</t>
    </r>
  </si>
  <si>
    <t>Commune nouvelle</t>
  </si>
  <si>
    <t>TYPE T</t>
  </si>
  <si>
    <t>Type H</t>
  </si>
  <si>
    <t>HL</t>
  </si>
  <si>
    <t>EHPAD</t>
  </si>
  <si>
    <t>Médico-social</t>
  </si>
  <si>
    <t>CH</t>
  </si>
  <si>
    <t>EPSM</t>
  </si>
  <si>
    <t>CHU</t>
  </si>
  <si>
    <t>Directeur</t>
  </si>
  <si>
    <t>Directrice</t>
  </si>
  <si>
    <t>I-4 Représentant</t>
  </si>
  <si>
    <t>JB</t>
  </si>
  <si>
    <t>Jill Benedetti</t>
  </si>
  <si>
    <t>CDG convention en cours</t>
  </si>
  <si>
    <t>N° de département</t>
  </si>
  <si>
    <t>Eventuellement saisir en minuscule</t>
  </si>
  <si>
    <t>Directeur général des services</t>
  </si>
  <si>
    <t>Fonction M.</t>
  </si>
  <si>
    <t>Fonction Mme</t>
  </si>
  <si>
    <t>soit</t>
  </si>
  <si>
    <t xml:space="preserve">Il est demandé au FNP d'allouer une subvention de </t>
  </si>
  <si>
    <t>La quote part d'affiliés de l'employeur représentent</t>
  </si>
  <si>
    <t>de l'effectif total.</t>
  </si>
  <si>
    <t xml:space="preserve">La subvention est de ce fait valorisée à hauteur de : </t>
  </si>
  <si>
    <t>% affiliés</t>
  </si>
  <si>
    <t>Qualité civile référent</t>
  </si>
  <si>
    <t>Qualité civile signataire</t>
  </si>
  <si>
    <t>Nombre total d'agents physiques permanents</t>
  </si>
  <si>
    <t>III - Action de prévention</t>
  </si>
  <si>
    <t xml:space="preserve">Dossier de demande de subvention
 pour une action de prévention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</si>
</sst>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
    <numFmt numFmtId="165" formatCode="dd/mm/yy;@"/>
    <numFmt numFmtId="166" formatCode="#,##0\ &quot;€&quot;"/>
    <numFmt numFmtId="167" formatCode="#,##0.0"/>
    <numFmt numFmtId="168" formatCode="0.0&quot; jours&quot;"/>
    <numFmt numFmtId="169" formatCode="0#&quot; &quot;##&quot; &quot;##&quot; &quot;##&quot; &quot;##"/>
    <numFmt numFmtId="170" formatCode="[&gt;=3000000000000]#&quot; &quot;##&quot; &quot;##&quot; &quot;##&quot; &quot;###&quot; &quot;###&quot; | &quot;##;#&quot; &quot;##&quot; &quot;##&quot; &quot;##&quot; &quot;###&quot; &quot;###"/>
    <numFmt numFmtId="171" formatCode="&quot;&quot;"/>
    <numFmt numFmtId="172" formatCode="00000"/>
    <numFmt numFmtId="173" formatCode="&quot; (&quot;0&quot;) &quot;"/>
  </numFmts>
  <fonts count="77" x14ac:knownFonts="1">
    <font>
      <sz val="10"/>
      <name val="Arial"/>
    </font>
    <font>
      <sz val="10"/>
      <name val="Arial"/>
      <family val="2"/>
    </font>
    <font>
      <sz val="8"/>
      <name val="Arial"/>
      <family val="2"/>
    </font>
    <font>
      <sz val="12"/>
      <name val="Garamond"/>
      <family val="1"/>
    </font>
    <font>
      <b/>
      <sz val="12"/>
      <name val="Garamond"/>
      <family val="1"/>
    </font>
    <font>
      <b/>
      <sz val="16"/>
      <name val="Garamond"/>
      <family val="1"/>
    </font>
    <font>
      <b/>
      <sz val="16"/>
      <color indexed="61"/>
      <name val="Garamond"/>
      <family val="1"/>
    </font>
    <font>
      <b/>
      <sz val="20"/>
      <name val="Garamond"/>
      <family val="1"/>
    </font>
    <font>
      <b/>
      <sz val="14"/>
      <color indexed="61"/>
      <name val="Garamond"/>
      <family val="1"/>
    </font>
    <font>
      <i/>
      <sz val="12"/>
      <name val="Garamond"/>
      <family val="1"/>
    </font>
    <font>
      <u/>
      <sz val="10"/>
      <color indexed="12"/>
      <name val="Arial"/>
      <family val="2"/>
    </font>
    <font>
      <sz val="10"/>
      <name val="Garamond"/>
      <family val="1"/>
    </font>
    <font>
      <sz val="10"/>
      <name val="Arial"/>
      <family val="2"/>
    </font>
    <font>
      <b/>
      <sz val="18"/>
      <name val="Garamond"/>
      <family val="1"/>
    </font>
    <font>
      <b/>
      <sz val="10"/>
      <name val="Arial"/>
      <family val="2"/>
    </font>
    <font>
      <sz val="11"/>
      <name val="Garamond"/>
      <family val="1"/>
    </font>
    <font>
      <u/>
      <sz val="12"/>
      <color indexed="61"/>
      <name val="Garamond"/>
      <family val="1"/>
    </font>
    <font>
      <u/>
      <sz val="16"/>
      <name val="Garamond"/>
      <family val="1"/>
    </font>
    <font>
      <b/>
      <sz val="11"/>
      <name val="Arial"/>
      <family val="2"/>
    </font>
    <font>
      <u/>
      <sz val="12"/>
      <color indexed="12"/>
      <name val="Arial"/>
      <family val="2"/>
    </font>
    <font>
      <b/>
      <sz val="18"/>
      <color indexed="61"/>
      <name val="Garamond"/>
      <family val="1"/>
    </font>
    <font>
      <sz val="11"/>
      <name val="Arial"/>
      <family val="2"/>
    </font>
    <font>
      <i/>
      <sz val="11"/>
      <name val="Arial"/>
      <family val="2"/>
    </font>
    <font>
      <i/>
      <sz val="10"/>
      <color theme="5"/>
      <name val="Arial"/>
      <family val="2"/>
    </font>
    <font>
      <i/>
      <sz val="11"/>
      <color theme="5" tint="-0.24994659260841701"/>
      <name val="Arial"/>
      <family val="2"/>
    </font>
    <font>
      <b/>
      <sz val="14"/>
      <color theme="5" tint="-0.499984740745262"/>
      <name val="Garamond"/>
      <family val="1"/>
    </font>
    <font>
      <b/>
      <i/>
      <sz val="12"/>
      <color theme="5" tint="-0.499984740745262"/>
      <name val="Garamond"/>
      <family val="1"/>
    </font>
    <font>
      <b/>
      <sz val="16"/>
      <color theme="5" tint="-0.499984740745262"/>
      <name val="Garamond"/>
      <family val="1"/>
    </font>
    <font>
      <sz val="10"/>
      <color theme="5" tint="-0.499984740745262"/>
      <name val="Arial"/>
      <family val="2"/>
    </font>
    <font>
      <b/>
      <sz val="12"/>
      <color theme="5" tint="-0.499984740745262"/>
      <name val="Garamond"/>
      <family val="1"/>
    </font>
    <font>
      <b/>
      <i/>
      <sz val="12"/>
      <color theme="5"/>
      <name val="Garamond"/>
      <family val="1"/>
    </font>
    <font>
      <b/>
      <i/>
      <sz val="14"/>
      <color theme="5"/>
      <name val="Garamond"/>
      <family val="1"/>
    </font>
    <font>
      <sz val="11"/>
      <color theme="5"/>
      <name val="Garamond"/>
      <family val="1"/>
    </font>
    <font>
      <sz val="14"/>
      <color theme="5"/>
      <name val="Garamond"/>
      <family val="1"/>
    </font>
    <font>
      <b/>
      <sz val="16"/>
      <color theme="5"/>
      <name val="Garamond"/>
      <family val="1"/>
    </font>
    <font>
      <b/>
      <i/>
      <u/>
      <sz val="14"/>
      <color theme="5"/>
      <name val="Garamond"/>
      <family val="1"/>
    </font>
    <font>
      <sz val="10"/>
      <color theme="5"/>
      <name val="Garamond"/>
      <family val="1"/>
    </font>
    <font>
      <b/>
      <u/>
      <sz val="16"/>
      <color theme="5" tint="-0.249977111117893"/>
      <name val="Garamond"/>
      <family val="1"/>
    </font>
    <font>
      <b/>
      <sz val="18"/>
      <color theme="5" tint="-0.249977111117893"/>
      <name val="Garamond"/>
      <family val="1"/>
    </font>
    <font>
      <sz val="18"/>
      <color theme="5" tint="-0.249977111117893"/>
      <name val="Arial"/>
      <family val="2"/>
    </font>
    <font>
      <b/>
      <sz val="16"/>
      <color theme="5" tint="-0.499984740745262"/>
      <name val="Arial"/>
      <family val="2"/>
    </font>
    <font>
      <b/>
      <i/>
      <sz val="11"/>
      <name val="Arial"/>
      <family val="2"/>
    </font>
    <font>
      <b/>
      <sz val="14"/>
      <name val="Garamond"/>
      <family val="1"/>
    </font>
    <font>
      <b/>
      <i/>
      <sz val="14"/>
      <name val="Garamond"/>
      <family val="1"/>
    </font>
    <font>
      <sz val="14"/>
      <name val="Arial"/>
      <family val="2"/>
    </font>
    <font>
      <b/>
      <sz val="14"/>
      <name val="Arial"/>
      <family val="2"/>
    </font>
    <font>
      <b/>
      <i/>
      <sz val="14"/>
      <color theme="5" tint="-0.499984740745262"/>
      <name val="Garamond"/>
      <family val="1"/>
    </font>
    <font>
      <i/>
      <sz val="11"/>
      <color theme="5"/>
      <name val="Arial"/>
      <family val="2"/>
    </font>
    <font>
      <i/>
      <sz val="11"/>
      <color rgb="FFFF0000"/>
      <name val="Arial"/>
      <family val="2"/>
    </font>
    <font>
      <b/>
      <sz val="20"/>
      <name val="Tahoma"/>
      <family val="2"/>
    </font>
    <font>
      <b/>
      <sz val="24"/>
      <name val="Garamond"/>
      <family val="1"/>
    </font>
    <font>
      <b/>
      <sz val="20"/>
      <color theme="5" tint="-0.249977111117893"/>
      <name val="Garamond"/>
      <family val="1"/>
    </font>
    <font>
      <sz val="20"/>
      <color theme="5" tint="-0.249977111117893"/>
      <name val="Garamond"/>
      <family val="1"/>
    </font>
    <font>
      <sz val="20"/>
      <name val="Garamond"/>
      <family val="1"/>
    </font>
    <font>
      <sz val="12"/>
      <color theme="0"/>
      <name val="Arial"/>
      <family val="2"/>
    </font>
    <font>
      <sz val="10"/>
      <color theme="0"/>
      <name val="Arial"/>
      <family val="2"/>
    </font>
    <font>
      <b/>
      <i/>
      <sz val="11"/>
      <color theme="5"/>
      <name val="Arial"/>
      <family val="2"/>
    </font>
    <font>
      <sz val="14"/>
      <color rgb="FF000000"/>
      <name val="Garamond"/>
      <family val="1"/>
    </font>
    <font>
      <b/>
      <sz val="14"/>
      <color rgb="FF993366"/>
      <name val="Garamond"/>
      <family val="1"/>
    </font>
    <font>
      <b/>
      <u/>
      <sz val="14"/>
      <color rgb="FF993366"/>
      <name val="Garamond"/>
      <family val="1"/>
    </font>
    <font>
      <sz val="14"/>
      <color rgb="FF993366"/>
      <name val="Garamond"/>
      <family val="1"/>
    </font>
    <font>
      <b/>
      <i/>
      <sz val="12"/>
      <color theme="5"/>
      <name val="Arial"/>
      <family val="2"/>
    </font>
    <font>
      <b/>
      <sz val="16"/>
      <color rgb="FFC00000"/>
      <name val="Garamond"/>
      <family val="1"/>
    </font>
    <font>
      <sz val="10"/>
      <color rgb="FFC00000"/>
      <name val="Arial"/>
      <family val="2"/>
    </font>
    <font>
      <b/>
      <sz val="14"/>
      <color theme="5"/>
      <name val="Garamond"/>
      <family val="1"/>
    </font>
    <font>
      <sz val="10"/>
      <color indexed="61"/>
      <name val="Garamond"/>
      <family val="1"/>
    </font>
    <font>
      <b/>
      <sz val="10"/>
      <color indexed="61"/>
      <name val="Garamond"/>
      <family val="1"/>
    </font>
    <font>
      <b/>
      <sz val="20"/>
      <color rgb="FFC00000"/>
      <name val="Garamond"/>
      <family val="1"/>
    </font>
    <font>
      <sz val="10"/>
      <color theme="5" tint="-0.249977111117893"/>
      <name val="Arial"/>
      <family val="2"/>
    </font>
    <font>
      <b/>
      <sz val="14"/>
      <color theme="5"/>
      <name val="Arial"/>
      <family val="2"/>
    </font>
    <font>
      <b/>
      <sz val="13"/>
      <color theme="5" tint="-0.249977111117893"/>
      <name val="Garamond"/>
      <family val="1"/>
    </font>
    <font>
      <b/>
      <sz val="12"/>
      <color theme="5" tint="-0.249977111117893"/>
      <name val="Arial"/>
      <family val="2"/>
    </font>
    <font>
      <sz val="11"/>
      <name val="Calibri"/>
      <family val="2"/>
    </font>
    <font>
      <b/>
      <sz val="12"/>
      <name val="Arial"/>
      <family val="2"/>
    </font>
    <font>
      <b/>
      <sz val="12"/>
      <color rgb="FF000000"/>
      <name val="Arial"/>
      <family val="2"/>
    </font>
    <font>
      <b/>
      <sz val="11"/>
      <color rgb="FFFF0000"/>
      <name val="Arial"/>
      <family val="2"/>
    </font>
    <font>
      <sz val="10"/>
      <color rgb="FFFF0000"/>
      <name val="Arial"/>
      <family val="2"/>
    </font>
  </fonts>
  <fills count="8">
    <fill>
      <patternFill patternType="none"/>
    </fill>
    <fill>
      <patternFill patternType="gray125"/>
    </fill>
    <fill>
      <patternFill patternType="solid">
        <fgColor theme="0" tint="-0.14996795556505021"/>
        <bgColor indexed="64"/>
      </patternFill>
    </fill>
    <fill>
      <patternFill patternType="solid">
        <fgColor theme="6" tint="0.39994506668294322"/>
        <bgColor indexed="64"/>
      </patternFill>
    </fill>
    <fill>
      <patternFill patternType="solid">
        <fgColor theme="5" tint="-0.24994659260841701"/>
        <bgColor indexed="64"/>
      </patternFill>
    </fill>
    <fill>
      <patternFill patternType="solid">
        <fgColor theme="0" tint="-4.9989318521683403E-2"/>
        <bgColor indexed="64"/>
      </patternFill>
    </fill>
    <fill>
      <patternFill patternType="solid">
        <fgColor theme="0"/>
        <bgColor indexed="64"/>
      </patternFill>
    </fill>
    <fill>
      <patternFill patternType="solid">
        <fgColor indexed="43"/>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1"/>
      </left>
      <right style="thin">
        <color indexed="61"/>
      </right>
      <top style="thin">
        <color indexed="61"/>
      </top>
      <bottom/>
      <diagonal/>
    </border>
    <border>
      <left style="thin">
        <color indexed="61"/>
      </left>
      <right/>
      <top style="thin">
        <color indexed="61"/>
      </top>
      <bottom style="thin">
        <color indexed="6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1"/>
      </left>
      <right style="thin">
        <color indexed="61"/>
      </right>
      <top/>
      <bottom style="thin">
        <color indexed="61"/>
      </bottom>
      <diagonal/>
    </border>
    <border>
      <left style="medium">
        <color theme="7" tint="-0.24994659260841701"/>
      </left>
      <right/>
      <top/>
      <bottom/>
      <diagonal/>
    </border>
    <border>
      <left/>
      <right style="medium">
        <color theme="7" tint="-0.24994659260841701"/>
      </right>
      <top/>
      <bottom/>
      <diagonal/>
    </border>
    <border>
      <left style="medium">
        <color theme="7" tint="-0.24994659260841701"/>
      </left>
      <right/>
      <top/>
      <bottom style="medium">
        <color theme="7" tint="-0.24994659260841701"/>
      </bottom>
      <diagonal/>
    </border>
    <border>
      <left/>
      <right style="medium">
        <color theme="7" tint="-0.24994659260841701"/>
      </right>
      <top/>
      <bottom style="medium">
        <color theme="7" tint="-0.24994659260841701"/>
      </bottom>
      <diagonal/>
    </border>
    <border>
      <left style="medium">
        <color theme="7" tint="-0.24994659260841701"/>
      </left>
      <right/>
      <top style="medium">
        <color theme="7" tint="-0.24994659260841701"/>
      </top>
      <bottom/>
      <diagonal/>
    </border>
    <border>
      <left/>
      <right style="medium">
        <color theme="7" tint="-0.24994659260841701"/>
      </right>
      <top style="medium">
        <color theme="7" tint="-0.24994659260841701"/>
      </top>
      <bottom/>
      <diagonal/>
    </border>
    <border>
      <left style="medium">
        <color theme="7" tint="-0.24994659260841701"/>
      </left>
      <right/>
      <top style="medium">
        <color theme="7" tint="-0.24994659260841701"/>
      </top>
      <bottom style="thick">
        <color theme="7"/>
      </bottom>
      <diagonal/>
    </border>
    <border>
      <left/>
      <right style="medium">
        <color theme="7" tint="-0.24994659260841701"/>
      </right>
      <top style="medium">
        <color theme="7" tint="-0.24994659260841701"/>
      </top>
      <bottom style="thick">
        <color theme="7"/>
      </bottom>
      <diagonal/>
    </border>
    <border>
      <left style="medium">
        <color theme="7" tint="-0.24994659260841701"/>
      </left>
      <right/>
      <top style="thick">
        <color theme="7"/>
      </top>
      <bottom/>
      <diagonal/>
    </border>
    <border>
      <left/>
      <right style="medium">
        <color theme="7" tint="-0.24994659260841701"/>
      </right>
      <top style="thick">
        <color theme="7"/>
      </top>
      <bottom/>
      <diagonal/>
    </border>
    <border>
      <left/>
      <right/>
      <top/>
      <bottom style="medium">
        <color theme="7" tint="-0.24994659260841701"/>
      </bottom>
      <diagonal/>
    </border>
    <border>
      <left/>
      <right/>
      <top style="medium">
        <color theme="7" tint="-0.24994659260841701"/>
      </top>
      <bottom/>
      <diagonal/>
    </border>
    <border>
      <left/>
      <right/>
      <top style="medium">
        <color theme="7" tint="-0.24994659260841701"/>
      </top>
      <bottom style="thick">
        <color theme="7"/>
      </bottom>
      <diagonal/>
    </border>
    <border>
      <left/>
      <right/>
      <top style="thick">
        <color theme="7"/>
      </top>
      <bottom/>
      <diagonal/>
    </border>
    <border>
      <left/>
      <right style="medium">
        <color theme="7"/>
      </right>
      <top/>
      <bottom/>
      <diagonal/>
    </border>
    <border>
      <left style="medium">
        <color theme="7"/>
      </left>
      <right/>
      <top/>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tint="-0.24994659260841701"/>
      </left>
      <right/>
      <top style="medium">
        <color theme="7" tint="-0.24994659260841701"/>
      </top>
      <bottom style="medium">
        <color theme="7"/>
      </bottom>
      <diagonal/>
    </border>
    <border>
      <left/>
      <right/>
      <top style="medium">
        <color theme="7" tint="-0.24994659260841701"/>
      </top>
      <bottom style="medium">
        <color theme="7"/>
      </bottom>
      <diagonal/>
    </border>
    <border>
      <left/>
      <right style="medium">
        <color theme="7" tint="-0.24994659260841701"/>
      </right>
      <top style="medium">
        <color theme="7" tint="-0.24994659260841701"/>
      </top>
      <bottom style="medium">
        <color theme="7"/>
      </bottom>
      <diagonal/>
    </border>
    <border>
      <left style="medium">
        <color indexed="61"/>
      </left>
      <right style="medium">
        <color indexed="61"/>
      </right>
      <top style="medium">
        <color indexed="61"/>
      </top>
      <bottom style="thin">
        <color indexed="61"/>
      </bottom>
      <diagonal/>
    </border>
    <border>
      <left style="medium">
        <color indexed="61"/>
      </left>
      <right style="medium">
        <color indexed="61"/>
      </right>
      <top style="thin">
        <color indexed="61"/>
      </top>
      <bottom style="medium">
        <color indexed="61"/>
      </bottom>
      <diagonal/>
    </border>
    <border>
      <left/>
      <right/>
      <top/>
      <bottom style="thin">
        <color indexed="6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style="medium">
        <color theme="5"/>
      </bottom>
      <diagonal/>
    </border>
    <border>
      <left/>
      <right style="medium">
        <color theme="5"/>
      </right>
      <top/>
      <bottom style="medium">
        <color theme="5"/>
      </bottom>
      <diagonal/>
    </border>
    <border>
      <left/>
      <right/>
      <top style="medium">
        <color theme="5"/>
      </top>
      <bottom/>
      <diagonal/>
    </border>
    <border>
      <left/>
      <right/>
      <top/>
      <bottom style="medium">
        <color theme="5"/>
      </bottom>
      <diagonal/>
    </border>
    <border>
      <left style="medium">
        <color theme="5"/>
      </left>
      <right style="dashed">
        <color theme="5"/>
      </right>
      <top style="medium">
        <color theme="5"/>
      </top>
      <bottom style="dashed">
        <color theme="5"/>
      </bottom>
      <diagonal/>
    </border>
    <border>
      <left style="medium">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medium">
        <color theme="5"/>
      </left>
      <right style="dashed">
        <color theme="5"/>
      </right>
      <top style="dashed">
        <color theme="5"/>
      </top>
      <bottom style="medium">
        <color theme="5"/>
      </bottom>
      <diagonal/>
    </border>
    <border>
      <left style="medium">
        <color theme="5"/>
      </left>
      <right style="dashed">
        <color theme="5"/>
      </right>
      <top/>
      <bottom style="dashed">
        <color theme="5"/>
      </bottom>
      <diagonal/>
    </border>
    <border>
      <left style="dashed">
        <color theme="5"/>
      </left>
      <right style="medium">
        <color theme="5"/>
      </right>
      <top/>
      <bottom style="dashed">
        <color theme="5"/>
      </bottom>
      <diagonal/>
    </border>
    <border>
      <left/>
      <right style="dashed">
        <color theme="5"/>
      </right>
      <top style="medium">
        <color theme="5"/>
      </top>
      <bottom style="dashed">
        <color theme="5"/>
      </bottom>
      <diagonal/>
    </border>
    <border>
      <left/>
      <right style="dashed">
        <color theme="5"/>
      </right>
      <top style="dashed">
        <color theme="5"/>
      </top>
      <bottom style="dashed">
        <color theme="5"/>
      </bottom>
      <diagonal/>
    </border>
    <border>
      <left/>
      <right style="dashed">
        <color theme="5"/>
      </right>
      <top style="dashed">
        <color theme="5"/>
      </top>
      <bottom style="medium">
        <color theme="5"/>
      </bottom>
      <diagonal/>
    </border>
    <border>
      <left style="dashed">
        <color theme="5"/>
      </left>
      <right/>
      <top style="dashed">
        <color theme="5"/>
      </top>
      <bottom style="medium">
        <color theme="5"/>
      </bottom>
      <diagonal/>
    </border>
    <border>
      <left/>
      <right style="medium">
        <color theme="5"/>
      </right>
      <top style="dashed">
        <color theme="5"/>
      </top>
      <bottom style="medium">
        <color theme="5"/>
      </bottom>
      <diagonal/>
    </border>
    <border>
      <left style="dashed">
        <color theme="5"/>
      </left>
      <right/>
      <top style="medium">
        <color theme="5"/>
      </top>
      <bottom style="dashed">
        <color theme="5"/>
      </bottom>
      <diagonal/>
    </border>
    <border>
      <left/>
      <right style="medium">
        <color theme="5"/>
      </right>
      <top style="medium">
        <color theme="5"/>
      </top>
      <bottom style="dashed">
        <color theme="5"/>
      </bottom>
      <diagonal/>
    </border>
    <border>
      <left style="dashed">
        <color theme="5"/>
      </left>
      <right/>
      <top style="dashed">
        <color theme="5"/>
      </top>
      <bottom style="dashed">
        <color theme="5"/>
      </bottom>
      <diagonal/>
    </border>
    <border>
      <left/>
      <right style="medium">
        <color theme="5"/>
      </right>
      <top style="dashed">
        <color theme="5"/>
      </top>
      <bottom style="dashed">
        <color theme="5"/>
      </bottom>
      <diagonal/>
    </border>
    <border>
      <left style="medium">
        <color theme="5"/>
      </left>
      <right style="medium">
        <color theme="5"/>
      </right>
      <top style="dashed">
        <color theme="5"/>
      </top>
      <bottom style="medium">
        <color theme="5"/>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style="thin">
        <color indexed="61"/>
      </right>
      <top style="thin">
        <color indexed="61"/>
      </top>
      <bottom style="medium">
        <color theme="5" tint="-0.24994659260841701"/>
      </bottom>
      <diagonal/>
    </border>
    <border>
      <left style="thin">
        <color indexed="61"/>
      </left>
      <right style="thin">
        <color indexed="61"/>
      </right>
      <top style="thin">
        <color indexed="61"/>
      </top>
      <bottom style="medium">
        <color theme="5" tint="-0.24994659260841701"/>
      </bottom>
      <diagonal/>
    </border>
    <border>
      <left style="thin">
        <color indexed="61"/>
      </left>
      <right style="medium">
        <color theme="5" tint="-0.24994659260841701"/>
      </right>
      <top style="thin">
        <color indexed="61"/>
      </top>
      <bottom style="medium">
        <color theme="5" tint="-0.24994659260841701"/>
      </bottom>
      <diagonal/>
    </border>
    <border>
      <left style="medium">
        <color theme="5" tint="-0.24994659260841701"/>
      </left>
      <right/>
      <top style="dashed">
        <color indexed="61"/>
      </top>
      <bottom style="medium">
        <color theme="5" tint="-0.24994659260841701"/>
      </bottom>
      <diagonal/>
    </border>
    <border>
      <left/>
      <right style="thin">
        <color indexed="61"/>
      </right>
      <top style="dashed">
        <color indexed="61"/>
      </top>
      <bottom style="medium">
        <color theme="5" tint="-0.24994659260841701"/>
      </bottom>
      <diagonal/>
    </border>
    <border>
      <left style="medium">
        <color theme="5" tint="-0.24994659260841701"/>
      </left>
      <right/>
      <top style="dashed">
        <color indexed="61"/>
      </top>
      <bottom style="dashed">
        <color indexed="61"/>
      </bottom>
      <diagonal/>
    </border>
    <border>
      <left style="thin">
        <color theme="5" tint="-0.24994659260841701"/>
      </left>
      <right style="medium">
        <color theme="5" tint="-0.24994659260841701"/>
      </right>
      <top style="dashed">
        <color theme="5" tint="-0.24994659260841701"/>
      </top>
      <bottom style="dashed">
        <color theme="5" tint="-0.24994659260841701"/>
      </bottom>
      <diagonal/>
    </border>
    <border>
      <left/>
      <right/>
      <top style="dashed">
        <color indexed="61"/>
      </top>
      <bottom style="dashed">
        <color indexed="61"/>
      </bottom>
      <diagonal/>
    </border>
    <border>
      <left style="thin">
        <color indexed="61"/>
      </left>
      <right style="medium">
        <color theme="5" tint="-0.24994659260841701"/>
      </right>
      <top/>
      <bottom style="medium">
        <color theme="5" tint="-0.24994659260841701"/>
      </bottom>
      <diagonal/>
    </border>
    <border>
      <left style="medium">
        <color theme="5" tint="-0.24994659260841701"/>
      </left>
      <right/>
      <top style="medium">
        <color theme="5" tint="-0.24994659260841701"/>
      </top>
      <bottom style="dashed">
        <color theme="5" tint="-0.24994659260841701"/>
      </bottom>
      <diagonal/>
    </border>
    <border>
      <left/>
      <right/>
      <top style="medium">
        <color theme="5" tint="-0.24994659260841701"/>
      </top>
      <bottom style="dashed">
        <color theme="5" tint="-0.24994659260841701"/>
      </bottom>
      <diagonal/>
    </border>
    <border>
      <left/>
      <right style="medium">
        <color theme="5" tint="-0.24994659260841701"/>
      </right>
      <top style="medium">
        <color theme="5" tint="-0.24994659260841701"/>
      </top>
      <bottom style="dashed">
        <color theme="5" tint="-0.24994659260841701"/>
      </bottom>
      <diagonal/>
    </border>
    <border>
      <left style="medium">
        <color theme="5" tint="-0.24994659260841701"/>
      </left>
      <right/>
      <top style="dashed">
        <color theme="5" tint="-0.24994659260841701"/>
      </top>
      <bottom style="medium">
        <color theme="5" tint="-0.24994659260841701"/>
      </bottom>
      <diagonal/>
    </border>
    <border>
      <left/>
      <right style="thin">
        <color indexed="61"/>
      </right>
      <top style="dashed">
        <color theme="5" tint="-0.24994659260841701"/>
      </top>
      <bottom style="medium">
        <color theme="5" tint="-0.24994659260841701"/>
      </bottom>
      <diagonal/>
    </border>
    <border>
      <left style="thin">
        <color indexed="61"/>
      </left>
      <right style="medium">
        <color theme="5" tint="-0.24994659260841701"/>
      </right>
      <top style="dashed">
        <color theme="5" tint="-0.24994659260841701"/>
      </top>
      <bottom style="medium">
        <color theme="5" tint="-0.24994659260841701"/>
      </bottom>
      <diagonal/>
    </border>
    <border>
      <left style="medium">
        <color theme="5" tint="-0.24994659260841701"/>
      </left>
      <right/>
      <top/>
      <bottom style="medium">
        <color theme="5" tint="-0.24994659260841701"/>
      </bottom>
      <diagonal/>
    </border>
    <border>
      <left style="medium">
        <color theme="5" tint="-0.24994659260841701"/>
      </left>
      <right style="thin">
        <color indexed="61"/>
      </right>
      <top/>
      <bottom style="thin">
        <color indexed="61"/>
      </bottom>
      <diagonal/>
    </border>
    <border>
      <left style="thin">
        <color indexed="61"/>
      </left>
      <right style="medium">
        <color theme="5" tint="-0.24994659260841701"/>
      </right>
      <top/>
      <bottom style="thin">
        <color indexed="61"/>
      </bottom>
      <diagonal/>
    </border>
    <border>
      <left style="medium">
        <color theme="5" tint="-0.24994659260841701"/>
      </left>
      <right style="thin">
        <color theme="5" tint="-0.24994659260841701"/>
      </right>
      <top style="medium">
        <color theme="5" tint="-0.24994659260841701"/>
      </top>
      <bottom style="medium">
        <color theme="5" tint="-0.24994659260841701"/>
      </bottom>
      <diagonal/>
    </border>
    <border>
      <left style="thin">
        <color theme="5" tint="-0.24994659260841701"/>
      </left>
      <right/>
      <top style="medium">
        <color theme="5" tint="-0.24994659260841701"/>
      </top>
      <bottom style="medium">
        <color theme="5" tint="-0.24994659260841701"/>
      </bottom>
      <diagonal/>
    </border>
    <border>
      <left/>
      <right style="thin">
        <color theme="5" tint="-0.24994659260841701"/>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style="medium">
        <color theme="5" tint="-0.24994659260841701"/>
      </right>
      <top style="medium">
        <color theme="5" tint="-0.24994659260841701"/>
      </top>
      <bottom style="thin">
        <color theme="5" tint="-0.24994659260841701"/>
      </bottom>
      <diagonal/>
    </border>
    <border>
      <left style="medium">
        <color theme="5" tint="-0.24994659260841701"/>
      </left>
      <right style="medium">
        <color theme="5" tint="-0.24994659260841701"/>
      </right>
      <top style="thin">
        <color theme="5" tint="-0.24994659260841701"/>
      </top>
      <bottom style="medium">
        <color theme="5" tint="-0.24994659260841701"/>
      </bottom>
      <diagonal/>
    </border>
    <border>
      <left style="medium">
        <color theme="5"/>
      </left>
      <right style="dashed">
        <color theme="5"/>
      </right>
      <top style="dashed">
        <color theme="5"/>
      </top>
      <bottom/>
      <diagonal/>
    </border>
    <border>
      <left style="dashed">
        <color theme="5"/>
      </left>
      <right style="medium">
        <color theme="5"/>
      </right>
      <top style="dashed">
        <color theme="5"/>
      </top>
      <bottom/>
      <diagonal/>
    </border>
    <border>
      <left style="medium">
        <color theme="5"/>
      </left>
      <right style="medium">
        <color theme="5"/>
      </right>
      <top/>
      <bottom style="medium">
        <color theme="5"/>
      </bottom>
      <diagonal/>
    </border>
    <border>
      <left style="thin">
        <color theme="5" tint="-0.24994659260841701"/>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medium">
        <color theme="5" tint="-0.24994659260841701"/>
      </right>
      <top/>
      <bottom style="medium">
        <color theme="5" tint="-0.24994659260841701"/>
      </bottom>
      <diagonal/>
    </border>
    <border>
      <left style="medium">
        <color indexed="61"/>
      </left>
      <right style="thin">
        <color indexed="61"/>
      </right>
      <top/>
      <bottom style="medium">
        <color indexed="61"/>
      </bottom>
      <diagonal/>
    </border>
    <border>
      <left style="medium">
        <color indexed="61"/>
      </left>
      <right style="thin">
        <color indexed="61"/>
      </right>
      <top style="medium">
        <color indexed="61"/>
      </top>
      <bottom style="thin">
        <color indexed="61"/>
      </bottom>
      <diagonal/>
    </border>
    <border>
      <left style="medium">
        <color indexed="61"/>
      </left>
      <right/>
      <top style="medium">
        <color indexed="61"/>
      </top>
      <bottom style="thin">
        <color indexed="61"/>
      </bottom>
      <diagonal/>
    </border>
    <border>
      <left/>
      <right style="thin">
        <color indexed="61"/>
      </right>
      <top style="medium">
        <color indexed="61"/>
      </top>
      <bottom style="thin">
        <color indexed="61"/>
      </bottom>
      <diagonal/>
    </border>
    <border>
      <left style="thin">
        <color indexed="61"/>
      </left>
      <right style="medium">
        <color indexed="61"/>
      </right>
      <top style="medium">
        <color indexed="61"/>
      </top>
      <bottom style="thin">
        <color indexed="61"/>
      </bottom>
      <diagonal/>
    </border>
    <border>
      <left style="medium">
        <color indexed="61"/>
      </left>
      <right/>
      <top style="thin">
        <color indexed="61"/>
      </top>
      <bottom style="medium">
        <color indexed="61"/>
      </bottom>
      <diagonal/>
    </border>
    <border>
      <left/>
      <right style="thin">
        <color indexed="61"/>
      </right>
      <top style="thin">
        <color indexed="61"/>
      </top>
      <bottom style="medium">
        <color indexed="61"/>
      </bottom>
      <diagonal/>
    </border>
    <border>
      <left style="thin">
        <color indexed="61"/>
      </left>
      <right style="medium">
        <color indexed="61"/>
      </right>
      <top style="thin">
        <color indexed="61"/>
      </top>
      <bottom style="medium">
        <color indexed="61"/>
      </bottom>
      <diagonal/>
    </border>
    <border>
      <left style="medium">
        <color theme="7" tint="-0.24994659260841701"/>
      </left>
      <right style="hair">
        <color theme="7" tint="-0.24994659260841701"/>
      </right>
      <top/>
      <bottom style="hair">
        <color theme="7" tint="-0.24994659260841701"/>
      </bottom>
      <diagonal/>
    </border>
    <border>
      <left style="hair">
        <color theme="7" tint="-0.24994659260841701"/>
      </left>
      <right style="hair">
        <color theme="7" tint="-0.24994659260841701"/>
      </right>
      <top/>
      <bottom style="hair">
        <color theme="7" tint="-0.24994659260841701"/>
      </bottom>
      <diagonal/>
    </border>
    <border>
      <left style="hair">
        <color theme="7" tint="-0.24994659260841701"/>
      </left>
      <right style="medium">
        <color theme="7"/>
      </right>
      <top/>
      <bottom style="hair">
        <color theme="7" tint="-0.24994659260841701"/>
      </bottom>
      <diagonal/>
    </border>
    <border>
      <left style="medium">
        <color theme="7" tint="-0.24994659260841701"/>
      </left>
      <right style="hair">
        <color theme="7" tint="-0.24994659260841701"/>
      </right>
      <top style="hair">
        <color theme="7" tint="-0.24994659260841701"/>
      </top>
      <bottom style="hair">
        <color theme="7" tint="-0.24994659260841701"/>
      </bottom>
      <diagonal/>
    </border>
    <border>
      <left style="hair">
        <color theme="7" tint="-0.24994659260841701"/>
      </left>
      <right style="hair">
        <color theme="7" tint="-0.24994659260841701"/>
      </right>
      <top style="hair">
        <color theme="7" tint="-0.24994659260841701"/>
      </top>
      <bottom style="hair">
        <color theme="7" tint="-0.24994659260841701"/>
      </bottom>
      <diagonal/>
    </border>
    <border>
      <left style="hair">
        <color theme="7" tint="-0.24994659260841701"/>
      </left>
      <right style="medium">
        <color theme="7"/>
      </right>
      <top style="hair">
        <color theme="7" tint="-0.24994659260841701"/>
      </top>
      <bottom style="hair">
        <color theme="7" tint="-0.24994659260841701"/>
      </bottom>
      <diagonal/>
    </border>
    <border>
      <left style="medium">
        <color theme="7" tint="-0.24994659260841701"/>
      </left>
      <right style="hair">
        <color theme="7" tint="-0.24994659260841701"/>
      </right>
      <top style="hair">
        <color theme="7" tint="-0.24994659260841701"/>
      </top>
      <bottom/>
      <diagonal/>
    </border>
    <border>
      <left style="hair">
        <color theme="7" tint="-0.24994659260841701"/>
      </left>
      <right style="hair">
        <color theme="7" tint="-0.24994659260841701"/>
      </right>
      <top style="hair">
        <color theme="7" tint="-0.24994659260841701"/>
      </top>
      <bottom/>
      <diagonal/>
    </border>
    <border>
      <left style="hair">
        <color theme="7" tint="-0.24994659260841701"/>
      </left>
      <right style="medium">
        <color theme="7"/>
      </right>
      <top style="hair">
        <color theme="7" tint="-0.24994659260841701"/>
      </top>
      <bottom/>
      <diagonal/>
    </border>
    <border>
      <left style="medium">
        <color theme="7" tint="-0.24994659260841701"/>
      </left>
      <right style="hair">
        <color theme="7" tint="-0.24994659260841701"/>
      </right>
      <top/>
      <bottom/>
      <diagonal/>
    </border>
    <border>
      <left style="hair">
        <color theme="7" tint="-0.24994659260841701"/>
      </left>
      <right style="hair">
        <color theme="7" tint="-0.24994659260841701"/>
      </right>
      <top/>
      <bottom/>
      <diagonal/>
    </border>
    <border>
      <left style="hair">
        <color theme="7" tint="-0.24994659260841701"/>
      </left>
      <right style="medium">
        <color theme="7"/>
      </right>
      <top/>
      <bottom/>
      <diagonal/>
    </border>
    <border>
      <left style="hair">
        <color theme="7" tint="-0.24994659260841701"/>
      </left>
      <right style="medium">
        <color theme="7" tint="-0.24994659260841701"/>
      </right>
      <top style="hair">
        <color theme="7" tint="-0.24994659260841701"/>
      </top>
      <bottom/>
      <diagonal/>
    </border>
    <border>
      <left style="hair">
        <color theme="7" tint="-0.24994659260841701"/>
      </left>
      <right/>
      <top/>
      <bottom style="hair">
        <color theme="7" tint="-0.24994659260841701"/>
      </bottom>
      <diagonal/>
    </border>
    <border>
      <left style="hair">
        <color theme="7" tint="-0.24994659260841701"/>
      </left>
      <right/>
      <top style="hair">
        <color theme="7" tint="-0.24994659260841701"/>
      </top>
      <bottom style="hair">
        <color theme="7" tint="-0.24994659260841701"/>
      </bottom>
      <diagonal/>
    </border>
    <border>
      <left style="hair">
        <color theme="7" tint="-0.24994659260841701"/>
      </left>
      <right/>
      <top style="hair">
        <color theme="7" tint="-0.24994659260841701"/>
      </top>
      <bottom/>
      <diagonal/>
    </border>
    <border>
      <left style="hair">
        <color theme="7" tint="-0.24994659260841701"/>
      </left>
      <right style="medium">
        <color theme="7" tint="-0.24994659260841701"/>
      </right>
      <top style="hair">
        <color theme="7" tint="-0.24994659260841701"/>
      </top>
      <bottom style="hair">
        <color theme="7" tint="-0.24994659260841701"/>
      </bottom>
      <diagonal/>
    </border>
    <border>
      <left style="medium">
        <color theme="7" tint="-0.24994659260841701"/>
      </left>
      <right style="hair">
        <color theme="7" tint="-0.24994659260841701"/>
      </right>
      <top/>
      <bottom style="medium">
        <color theme="7" tint="-0.24994659260841701"/>
      </bottom>
      <diagonal/>
    </border>
    <border>
      <left style="hair">
        <color theme="7" tint="-0.24994659260841701"/>
      </left>
      <right style="hair">
        <color theme="7" tint="-0.24994659260841701"/>
      </right>
      <top/>
      <bottom style="medium">
        <color theme="7" tint="-0.24994659260841701"/>
      </bottom>
      <diagonal/>
    </border>
    <border>
      <left style="hair">
        <color theme="7" tint="-0.24994659260841701"/>
      </left>
      <right style="medium">
        <color theme="7" tint="-0.24994659260841701"/>
      </right>
      <top/>
      <bottom style="medium">
        <color theme="7" tint="-0.24994659260841701"/>
      </bottom>
      <diagonal/>
    </border>
    <border>
      <left style="hair">
        <color theme="7" tint="-0.24994659260841701"/>
      </left>
      <right style="medium">
        <color theme="7" tint="-0.24994659260841701"/>
      </right>
      <top/>
      <bottom style="hair">
        <color theme="7" tint="-0.24994659260841701"/>
      </bottom>
      <diagonal/>
    </border>
    <border>
      <left/>
      <right style="medium">
        <color theme="7" tint="-0.24994659260841701"/>
      </right>
      <top style="hair">
        <color theme="7" tint="-0.24994659260841701"/>
      </top>
      <bottom style="hair">
        <color theme="7" tint="-0.24994659260841701"/>
      </bottom>
      <diagonal/>
    </border>
    <border>
      <left style="thin">
        <color indexed="61"/>
      </left>
      <right style="thin">
        <color indexed="61"/>
      </right>
      <top style="thin">
        <color indexed="61"/>
      </top>
      <bottom style="medium">
        <color indexed="61"/>
      </bottom>
      <diagonal/>
    </border>
    <border>
      <left style="medium">
        <color indexed="61"/>
      </left>
      <right style="medium">
        <color indexed="61"/>
      </right>
      <top/>
      <bottom style="medium">
        <color indexed="61"/>
      </bottom>
      <diagonal/>
    </border>
    <border>
      <left style="medium">
        <color indexed="61"/>
      </left>
      <right style="thin">
        <color indexed="61"/>
      </right>
      <top style="medium">
        <color indexed="61"/>
      </top>
      <bottom style="hair">
        <color indexed="61"/>
      </bottom>
      <diagonal/>
    </border>
    <border>
      <left style="thin">
        <color indexed="61"/>
      </left>
      <right style="thin">
        <color indexed="61"/>
      </right>
      <top style="medium">
        <color indexed="61"/>
      </top>
      <bottom style="hair">
        <color indexed="61"/>
      </bottom>
      <diagonal/>
    </border>
    <border>
      <left style="medium">
        <color indexed="61"/>
      </left>
      <right style="thin">
        <color indexed="61"/>
      </right>
      <top style="hair">
        <color indexed="61"/>
      </top>
      <bottom style="hair">
        <color indexed="61"/>
      </bottom>
      <diagonal/>
    </border>
    <border>
      <left style="thin">
        <color indexed="61"/>
      </left>
      <right style="thin">
        <color indexed="61"/>
      </right>
      <top style="hair">
        <color indexed="61"/>
      </top>
      <bottom style="hair">
        <color indexed="61"/>
      </bottom>
      <diagonal/>
    </border>
    <border>
      <left style="medium">
        <color indexed="61"/>
      </left>
      <right style="thin">
        <color indexed="61"/>
      </right>
      <top style="hair">
        <color indexed="61"/>
      </top>
      <bottom style="medium">
        <color indexed="61"/>
      </bottom>
      <diagonal/>
    </border>
    <border>
      <left style="thin">
        <color indexed="61"/>
      </left>
      <right style="thin">
        <color indexed="61"/>
      </right>
      <top style="hair">
        <color indexed="61"/>
      </top>
      <bottom style="medium">
        <color indexed="61"/>
      </bottom>
      <diagonal/>
    </border>
    <border>
      <left/>
      <right/>
      <top/>
      <bottom style="hair">
        <color theme="7" tint="-0.24994659260841701"/>
      </bottom>
      <diagonal/>
    </border>
    <border>
      <left style="medium">
        <color theme="7" tint="-0.24994659260841701"/>
      </left>
      <right/>
      <top/>
      <bottom style="hair">
        <color theme="7" tint="-0.24994659260841701"/>
      </bottom>
      <diagonal/>
    </border>
    <border>
      <left/>
      <right style="medium">
        <color theme="7"/>
      </right>
      <top/>
      <bottom style="hair">
        <color theme="7" tint="-0.24994659260841701"/>
      </bottom>
      <diagonal/>
    </border>
    <border>
      <left style="medium">
        <color theme="7" tint="-0.24994659260841701"/>
      </left>
      <right style="dotted">
        <color theme="7" tint="-0.24994659260841701"/>
      </right>
      <top/>
      <bottom style="hair">
        <color theme="7" tint="-0.24994659260841701"/>
      </bottom>
      <diagonal/>
    </border>
    <border>
      <left style="dotted">
        <color theme="7" tint="-0.24994659260841701"/>
      </left>
      <right style="dotted">
        <color theme="7" tint="-0.24994659260841701"/>
      </right>
      <top/>
      <bottom style="hair">
        <color theme="7" tint="-0.24994659260841701"/>
      </bottom>
      <diagonal/>
    </border>
    <border>
      <left/>
      <right style="hair">
        <color theme="7" tint="-0.24994659260841701"/>
      </right>
      <top style="hair">
        <color theme="7" tint="-0.24994659260841701"/>
      </top>
      <bottom style="hair">
        <color theme="7"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right/>
      <top style="medium">
        <color indexed="61"/>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s>
  <cellStyleXfs count="2">
    <xf numFmtId="0" fontId="0" fillId="0" borderId="0"/>
    <xf numFmtId="0" fontId="10" fillId="0" borderId="0" applyNumberFormat="0" applyFill="0" applyBorder="0" applyAlignment="0" applyProtection="0">
      <alignment vertical="top"/>
      <protection locked="0"/>
    </xf>
  </cellStyleXfs>
  <cellXfs count="383">
    <xf numFmtId="0" fontId="0" fillId="0" borderId="0" xfId="0"/>
    <xf numFmtId="0" fontId="3" fillId="0" borderId="0" xfId="0" applyFont="1"/>
    <xf numFmtId="0" fontId="3" fillId="0" borderId="0" xfId="0" applyFont="1" applyBorder="1" applyAlignment="1">
      <alignment vertical="center" wrapText="1"/>
    </xf>
    <xf numFmtId="0" fontId="5" fillId="0" borderId="0" xfId="0" applyFont="1" applyAlignment="1">
      <alignment horizontal="left"/>
    </xf>
    <xf numFmtId="0" fontId="0" fillId="0" borderId="0" xfId="0" applyFill="1"/>
    <xf numFmtId="0" fontId="3" fillId="0" borderId="2"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vertical="center" wrapText="1"/>
    </xf>
    <xf numFmtId="0" fontId="9" fillId="0" borderId="4" xfId="0" applyFont="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3" fontId="0" fillId="0" borderId="1" xfId="0" applyNumberFormat="1" applyFill="1" applyBorder="1"/>
    <xf numFmtId="0" fontId="0" fillId="0" borderId="0" xfId="0" applyAlignment="1">
      <alignment wrapText="1"/>
    </xf>
    <xf numFmtId="0" fontId="11" fillId="0" borderId="0" xfId="0" applyFont="1"/>
    <xf numFmtId="0" fontId="16" fillId="0" borderId="0" xfId="1" applyFont="1" applyAlignment="1" applyProtection="1">
      <protection locked="0"/>
    </xf>
    <xf numFmtId="0" fontId="18" fillId="0" borderId="0" xfId="0" applyFont="1" applyFill="1" applyAlignment="1">
      <alignment horizontal="center" vertical="center" wrapText="1"/>
    </xf>
    <xf numFmtId="0" fontId="15" fillId="0" borderId="0" xfId="0" applyFont="1" applyBorder="1" applyAlignment="1">
      <alignment horizontal="center"/>
    </xf>
    <xf numFmtId="0" fontId="0" fillId="0" borderId="0" xfId="0" quotePrefix="1" applyNumberFormat="1" applyFill="1" applyAlignment="1">
      <alignment horizontal="left" vertical="center" wrapText="1"/>
    </xf>
    <xf numFmtId="0" fontId="11" fillId="0" borderId="0" xfId="0" applyFont="1" applyFill="1"/>
    <xf numFmtId="0" fontId="17" fillId="0" borderId="0" xfId="0" applyFont="1" applyAlignment="1"/>
    <xf numFmtId="0" fontId="12" fillId="0" borderId="0" xfId="0" applyFont="1"/>
    <xf numFmtId="0" fontId="1" fillId="0" borderId="1" xfId="0" applyFont="1" applyFill="1" applyBorder="1"/>
    <xf numFmtId="0" fontId="0" fillId="0" borderId="1" xfId="0" applyFill="1" applyBorder="1"/>
    <xf numFmtId="0" fontId="0" fillId="0" borderId="1" xfId="0" applyNumberFormat="1" applyFill="1" applyBorder="1"/>
    <xf numFmtId="165" fontId="0" fillId="0" borderId="1" xfId="0" applyNumberFormat="1" applyFill="1" applyBorder="1"/>
    <xf numFmtId="0" fontId="19" fillId="0" borderId="0" xfId="1" applyFont="1" applyAlignment="1" applyProtection="1">
      <protection locked="0"/>
    </xf>
    <xf numFmtId="0" fontId="0" fillId="0" borderId="1" xfId="0" applyBorder="1"/>
    <xf numFmtId="0" fontId="6" fillId="0" borderId="0" xfId="0" applyFont="1" applyFill="1" applyBorder="1" applyAlignment="1">
      <alignment horizontal="center" vertical="center" wrapText="1"/>
    </xf>
    <xf numFmtId="0" fontId="3" fillId="0" borderId="0" xfId="0" applyFont="1" applyFill="1" applyBorder="1"/>
    <xf numFmtId="0" fontId="3" fillId="0" borderId="0" xfId="0" applyFont="1" applyFill="1" applyBorder="1" applyAlignment="1">
      <alignment vertical="center"/>
    </xf>
    <xf numFmtId="0" fontId="5" fillId="0" borderId="0" xfId="0" applyFont="1" applyFill="1" applyBorder="1" applyAlignment="1">
      <alignment horizontal="left"/>
    </xf>
    <xf numFmtId="0" fontId="3" fillId="0" borderId="0" xfId="0" applyFont="1" applyFill="1" applyBorder="1" applyAlignment="1">
      <alignment wrapText="1"/>
    </xf>
    <xf numFmtId="0" fontId="25" fillId="2" borderId="0"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7" fillId="2" borderId="26" xfId="0" applyFont="1" applyFill="1" applyBorder="1" applyAlignment="1" applyProtection="1">
      <alignment horizontal="left" vertical="center"/>
    </xf>
    <xf numFmtId="0" fontId="27" fillId="2" borderId="27" xfId="0" applyFont="1" applyFill="1" applyBorder="1" applyAlignment="1" applyProtection="1">
      <alignment horizontal="center" vertical="center" wrapText="1"/>
    </xf>
    <xf numFmtId="0" fontId="27" fillId="2" borderId="28" xfId="0" applyFont="1" applyFill="1" applyBorder="1" applyAlignment="1" applyProtection="1">
      <alignment horizontal="center" vertical="center" wrapText="1"/>
    </xf>
    <xf numFmtId="0" fontId="27" fillId="2" borderId="10" xfId="0" applyFont="1" applyFill="1" applyBorder="1" applyAlignment="1" applyProtection="1">
      <alignment vertical="center" wrapText="1"/>
    </xf>
    <xf numFmtId="0" fontId="29" fillId="2" borderId="0" xfId="0"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3" fillId="2" borderId="11" xfId="0" applyFont="1" applyFill="1" applyBorder="1"/>
    <xf numFmtId="0" fontId="27" fillId="2" borderId="14" xfId="0" applyFont="1" applyFill="1" applyBorder="1" applyAlignment="1" applyProtection="1">
      <alignment vertical="center"/>
    </xf>
    <xf numFmtId="0" fontId="25" fillId="2" borderId="21" xfId="0" applyFont="1" applyFill="1" applyBorder="1" applyAlignment="1" applyProtection="1">
      <alignment horizontal="center" vertical="center"/>
    </xf>
    <xf numFmtId="0" fontId="27" fillId="2" borderId="10" xfId="0" applyFont="1" applyFill="1" applyBorder="1" applyAlignment="1" applyProtection="1">
      <alignment vertical="center"/>
    </xf>
    <xf numFmtId="0" fontId="25" fillId="2" borderId="0" xfId="0" applyFont="1" applyFill="1" applyBorder="1" applyAlignment="1" applyProtection="1">
      <alignment vertical="center"/>
    </xf>
    <xf numFmtId="0" fontId="34" fillId="2" borderId="11" xfId="0" applyFont="1" applyFill="1" applyBorder="1" applyAlignment="1" applyProtection="1">
      <alignment horizontal="center" vertical="center"/>
    </xf>
    <xf numFmtId="0" fontId="27" fillId="2" borderId="0" xfId="0" applyFont="1" applyFill="1" applyBorder="1" applyAlignment="1" applyProtection="1">
      <alignment horizontal="left" vertical="center" wrapText="1"/>
    </xf>
    <xf numFmtId="0" fontId="36" fillId="0" borderId="0" xfId="0" applyFont="1"/>
    <xf numFmtId="0" fontId="37" fillId="0" borderId="0" xfId="1" applyFont="1" applyFill="1" applyBorder="1" applyAlignment="1" applyProtection="1">
      <alignment horizontal="center" vertical="center"/>
      <protection locked="0"/>
    </xf>
    <xf numFmtId="0" fontId="3" fillId="2" borderId="11" xfId="0" applyFont="1" applyFill="1" applyBorder="1" applyAlignment="1">
      <alignment vertical="center"/>
    </xf>
    <xf numFmtId="0" fontId="21" fillId="0" borderId="0" xfId="0" applyFont="1" applyBorder="1" applyAlignment="1"/>
    <xf numFmtId="0" fontId="14" fillId="0" borderId="0" xfId="0" applyFont="1" applyBorder="1"/>
    <xf numFmtId="0" fontId="12" fillId="0" borderId="0" xfId="0" applyFont="1" applyBorder="1"/>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pplyProtection="1">
      <alignment horizontal="center" vertical="center"/>
      <protection locked="0"/>
    </xf>
    <xf numFmtId="0" fontId="12" fillId="0" borderId="0" xfId="0" applyFont="1" applyBorder="1" applyAlignment="1">
      <alignment vertical="center"/>
    </xf>
    <xf numFmtId="0" fontId="12" fillId="0" borderId="0" xfId="0" applyFont="1" applyBorder="1" applyAlignment="1">
      <alignment horizontal="left" vertical="center"/>
    </xf>
    <xf numFmtId="0" fontId="12" fillId="0" borderId="0" xfId="0" applyFont="1" applyAlignment="1">
      <alignment wrapText="1"/>
    </xf>
    <xf numFmtId="0" fontId="12" fillId="0" borderId="42" xfId="0" applyFont="1" applyBorder="1" applyAlignment="1">
      <alignment vertical="center" wrapText="1"/>
    </xf>
    <xf numFmtId="0" fontId="12" fillId="0" borderId="43" xfId="0" applyFont="1" applyBorder="1" applyAlignment="1">
      <alignment vertical="center" wrapText="1"/>
    </xf>
    <xf numFmtId="0" fontId="12" fillId="0" borderId="45" xfId="0" applyFont="1" applyBorder="1" applyAlignment="1">
      <alignment vertical="center" wrapText="1"/>
    </xf>
    <xf numFmtId="0" fontId="12" fillId="0" borderId="0" xfId="0" applyFont="1" applyFill="1" applyAlignment="1">
      <alignment horizontal="left" vertical="center" wrapText="1"/>
    </xf>
    <xf numFmtId="0" fontId="18" fillId="0" borderId="57" xfId="0" applyFont="1" applyBorder="1" applyAlignment="1">
      <alignment horizontal="left" vertical="center"/>
    </xf>
    <xf numFmtId="0" fontId="18" fillId="0" borderId="35" xfId="0" applyFont="1" applyBorder="1" applyAlignment="1">
      <alignment vertical="center"/>
    </xf>
    <xf numFmtId="0" fontId="18" fillId="0" borderId="35" xfId="0" applyFont="1" applyBorder="1" applyAlignment="1">
      <alignment horizontal="left" vertical="center"/>
    </xf>
    <xf numFmtId="3" fontId="12" fillId="0" borderId="61" xfId="0" applyNumberFormat="1" applyFont="1" applyBorder="1" applyAlignment="1">
      <alignment horizontal="center" vertical="center"/>
    </xf>
    <xf numFmtId="165" fontId="14" fillId="0" borderId="69" xfId="0" applyNumberFormat="1" applyFont="1" applyBorder="1" applyAlignment="1">
      <alignment horizontal="center" vertical="center"/>
    </xf>
    <xf numFmtId="165" fontId="14" fillId="0" borderId="67" xfId="0" applyNumberFormat="1" applyFont="1" applyBorder="1" applyAlignment="1">
      <alignment horizontal="center" vertical="center"/>
    </xf>
    <xf numFmtId="165" fontId="14" fillId="0" borderId="75" xfId="0" applyNumberFormat="1" applyFont="1" applyBorder="1" applyAlignment="1">
      <alignment horizontal="center" vertical="center"/>
    </xf>
    <xf numFmtId="0" fontId="21" fillId="0" borderId="7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8" xfId="0" applyFont="1" applyBorder="1" applyAlignment="1">
      <alignment horizontal="center" vertical="center" wrapText="1"/>
    </xf>
    <xf numFmtId="0" fontId="5" fillId="2" borderId="79" xfId="0" applyFont="1" applyFill="1" applyBorder="1" applyAlignment="1" applyProtection="1">
      <alignment horizontal="left" vertical="center" wrapText="1"/>
    </xf>
    <xf numFmtId="0" fontId="21" fillId="0" borderId="83" xfId="0" applyFont="1" applyFill="1" applyBorder="1" applyAlignment="1">
      <alignment horizontal="center" vertical="center"/>
    </xf>
    <xf numFmtId="0" fontId="12" fillId="0" borderId="0" xfId="0" applyFont="1" applyAlignment="1">
      <alignment horizontal="left"/>
    </xf>
    <xf numFmtId="0" fontId="14" fillId="0" borderId="35" xfId="0" applyFont="1" applyBorder="1" applyAlignment="1">
      <alignment vertical="center"/>
    </xf>
    <xf numFmtId="0" fontId="22" fillId="0" borderId="43" xfId="0" applyFont="1" applyBorder="1" applyAlignment="1">
      <alignment horizontal="right" vertical="center"/>
    </xf>
    <xf numFmtId="0" fontId="21" fillId="0" borderId="44" xfId="0" applyFont="1" applyBorder="1" applyAlignment="1">
      <alignment vertical="center"/>
    </xf>
    <xf numFmtId="0" fontId="21" fillId="0" borderId="85" xfId="0" applyFont="1" applyBorder="1" applyAlignment="1">
      <alignment horizontal="left" vertical="center"/>
    </xf>
    <xf numFmtId="0" fontId="21" fillId="0" borderId="86" xfId="0" applyFont="1" applyBorder="1" applyAlignment="1">
      <alignment vertical="center"/>
    </xf>
    <xf numFmtId="0" fontId="18" fillId="0" borderId="87" xfId="0" applyFont="1" applyFill="1" applyBorder="1" applyAlignment="1">
      <alignment horizontal="center" vertical="center" wrapText="1"/>
    </xf>
    <xf numFmtId="0" fontId="18" fillId="2" borderId="88" xfId="0" applyFont="1" applyFill="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vertical="center"/>
    </xf>
    <xf numFmtId="0" fontId="18" fillId="2" borderId="36" xfId="0" applyFont="1" applyFill="1" applyBorder="1" applyAlignment="1">
      <alignment horizontal="left" vertical="center" wrapText="1"/>
    </xf>
    <xf numFmtId="0" fontId="12" fillId="2" borderId="37" xfId="0" applyFont="1" applyFill="1" applyBorder="1" applyAlignment="1">
      <alignment vertical="center"/>
    </xf>
    <xf numFmtId="0" fontId="42" fillId="0" borderId="76" xfId="0" applyFont="1" applyFill="1" applyBorder="1" applyAlignment="1">
      <alignment vertical="center" wrapText="1"/>
    </xf>
    <xf numFmtId="0" fontId="27" fillId="2" borderId="58" xfId="0" applyFont="1" applyFill="1" applyBorder="1" applyAlignment="1" applyProtection="1">
      <alignment vertical="center"/>
    </xf>
    <xf numFmtId="0" fontId="25" fillId="2" borderId="59" xfId="0" applyFont="1" applyFill="1" applyBorder="1" applyAlignment="1" applyProtection="1">
      <alignment vertical="center"/>
    </xf>
    <xf numFmtId="0" fontId="34" fillId="2" borderId="60" xfId="0" applyFont="1" applyFill="1" applyBorder="1" applyAlignment="1" applyProtection="1">
      <alignment horizontal="center" vertical="center"/>
    </xf>
    <xf numFmtId="3" fontId="12" fillId="0" borderId="0" xfId="0" applyNumberFormat="1" applyFont="1"/>
    <xf numFmtId="166" fontId="12" fillId="0" borderId="63" xfId="0" applyNumberFormat="1" applyFont="1" applyBorder="1" applyAlignment="1">
      <alignment horizontal="center" vertical="center"/>
    </xf>
    <xf numFmtId="166" fontId="14" fillId="0" borderId="84" xfId="0" applyNumberFormat="1" applyFont="1" applyFill="1" applyBorder="1" applyAlignment="1">
      <alignment horizontal="center" vertical="center"/>
    </xf>
    <xf numFmtId="0" fontId="21" fillId="0" borderId="93" xfId="0" applyFont="1" applyBorder="1" applyAlignment="1">
      <alignment vertical="center"/>
    </xf>
    <xf numFmtId="166" fontId="12" fillId="0" borderId="96" xfId="0" applyNumberFormat="1" applyFont="1" applyBorder="1" applyAlignment="1">
      <alignment horizontal="center" vertical="center"/>
    </xf>
    <xf numFmtId="0" fontId="21" fillId="0" borderId="92" xfId="0" applyFont="1" applyBorder="1" applyAlignment="1">
      <alignment vertical="center"/>
    </xf>
    <xf numFmtId="166" fontId="12" fillId="0" borderId="99" xfId="0" applyNumberFormat="1" applyFont="1" applyBorder="1" applyAlignment="1">
      <alignment horizontal="center" vertical="center"/>
    </xf>
    <xf numFmtId="0" fontId="0" fillId="0" borderId="0" xfId="0" applyAlignment="1"/>
    <xf numFmtId="0" fontId="3" fillId="2" borderId="11" xfId="0" applyFont="1" applyFill="1" applyBorder="1" applyProtection="1"/>
    <xf numFmtId="0" fontId="42" fillId="0" borderId="100" xfId="0" applyFont="1" applyFill="1" applyBorder="1" applyAlignment="1">
      <alignment horizontal="left" vertical="center" wrapText="1"/>
    </xf>
    <xf numFmtId="0" fontId="42" fillId="0" borderId="103" xfId="0" applyFont="1" applyFill="1" applyBorder="1" applyAlignment="1">
      <alignment horizontal="left" vertical="center" wrapText="1"/>
    </xf>
    <xf numFmtId="0" fontId="42" fillId="0" borderId="106" xfId="0" applyFont="1" applyFill="1" applyBorder="1" applyAlignment="1">
      <alignment horizontal="left" vertical="center" wrapText="1"/>
    </xf>
    <xf numFmtId="0" fontId="42" fillId="0" borderId="109" xfId="0" applyFont="1" applyFill="1" applyBorder="1" applyAlignment="1">
      <alignment horizontal="left" vertical="center" wrapText="1"/>
    </xf>
    <xf numFmtId="0" fontId="44" fillId="0" borderId="110" xfId="0" applyFont="1" applyFill="1" applyBorder="1" applyAlignment="1" applyProtection="1">
      <alignment horizontal="left" vertical="center" wrapText="1"/>
      <protection locked="0"/>
    </xf>
    <xf numFmtId="0" fontId="45" fillId="0" borderId="104" xfId="0" applyFont="1" applyFill="1" applyBorder="1" applyAlignment="1" applyProtection="1">
      <alignment horizontal="left" vertical="center" wrapText="1"/>
      <protection locked="0"/>
    </xf>
    <xf numFmtId="0" fontId="0" fillId="7" borderId="1" xfId="0" applyFill="1" applyBorder="1" applyAlignment="1">
      <alignment horizontal="center"/>
    </xf>
    <xf numFmtId="0" fontId="47" fillId="5" borderId="111" xfId="0" applyFont="1" applyFill="1" applyBorder="1" applyAlignment="1" applyProtection="1">
      <alignment horizontal="left" vertical="center" wrapText="1"/>
    </xf>
    <xf numFmtId="0" fontId="47" fillId="5" borderId="105" xfId="0" applyFont="1" applyFill="1" applyBorder="1" applyAlignment="1" applyProtection="1">
      <alignment horizontal="left" vertical="center" wrapText="1"/>
    </xf>
    <xf numFmtId="0" fontId="47" fillId="5" borderId="108" xfId="0" applyFont="1" applyFill="1" applyBorder="1" applyAlignment="1" applyProtection="1">
      <alignment horizontal="left" vertical="center" wrapText="1"/>
    </xf>
    <xf numFmtId="0" fontId="47" fillId="5" borderId="91" xfId="0" applyFont="1" applyFill="1" applyBorder="1" applyAlignment="1" applyProtection="1">
      <alignment horizontal="left" vertical="center" wrapText="1"/>
      <protection locked="0"/>
    </xf>
    <xf numFmtId="170" fontId="45" fillId="0" borderId="107" xfId="0" applyNumberFormat="1" applyFont="1" applyFill="1" applyBorder="1" applyAlignment="1" applyProtection="1">
      <alignment horizontal="center" vertical="center" wrapText="1"/>
      <protection locked="0"/>
    </xf>
    <xf numFmtId="0" fontId="18" fillId="0" borderId="101" xfId="0" applyFont="1" applyFill="1" applyBorder="1" applyAlignment="1" applyProtection="1">
      <alignment horizontal="left" vertical="center" wrapText="1"/>
      <protection locked="0"/>
    </xf>
    <xf numFmtId="0" fontId="47" fillId="5" borderId="102" xfId="0" applyFont="1" applyFill="1" applyBorder="1" applyAlignment="1" applyProtection="1">
      <alignment horizontal="left" vertical="center" wrapText="1"/>
    </xf>
    <xf numFmtId="0" fontId="18" fillId="0" borderId="104" xfId="0" applyFont="1" applyFill="1" applyBorder="1" applyAlignment="1" applyProtection="1">
      <alignment horizontal="left" vertical="center" wrapText="1"/>
      <protection locked="0"/>
    </xf>
    <xf numFmtId="0" fontId="18" fillId="0" borderId="107" xfId="0" applyFont="1" applyFill="1" applyBorder="1" applyAlignment="1" applyProtection="1">
      <alignment horizontal="left" vertical="center" wrapText="1"/>
      <protection locked="0"/>
    </xf>
    <xf numFmtId="4" fontId="12" fillId="0" borderId="62" xfId="0" applyNumberFormat="1" applyFont="1" applyBorder="1" applyAlignment="1">
      <alignment horizontal="center" vertical="center"/>
    </xf>
    <xf numFmtId="169" fontId="18" fillId="0" borderId="104" xfId="0" applyNumberFormat="1" applyFont="1" applyFill="1" applyBorder="1" applyAlignment="1" applyProtection="1">
      <alignment horizontal="left" vertical="center" wrapText="1"/>
      <protection locked="0"/>
    </xf>
    <xf numFmtId="0" fontId="10" fillId="0" borderId="107" xfId="1" applyFill="1" applyBorder="1" applyAlignment="1" applyProtection="1">
      <alignment horizontal="left" vertical="center" wrapText="1"/>
      <protection locked="0"/>
    </xf>
    <xf numFmtId="0" fontId="33" fillId="5" borderId="112" xfId="1" applyNumberFormat="1" applyFont="1" applyFill="1" applyBorder="1" applyAlignment="1" applyProtection="1">
      <alignment horizontal="left" vertical="center" wrapText="1"/>
    </xf>
    <xf numFmtId="0" fontId="42" fillId="0" borderId="100" xfId="0" applyFont="1" applyFill="1" applyBorder="1" applyAlignment="1">
      <alignment vertical="center"/>
    </xf>
    <xf numFmtId="0" fontId="18" fillId="0" borderId="113" xfId="0" applyFont="1" applyFill="1" applyBorder="1" applyAlignment="1" applyProtection="1">
      <alignment horizontal="center" vertical="center"/>
      <protection locked="0"/>
    </xf>
    <xf numFmtId="0" fontId="43" fillId="0" borderId="103" xfId="0" applyFont="1" applyFill="1" applyBorder="1" applyAlignment="1">
      <alignment horizontal="right" vertical="center"/>
    </xf>
    <xf numFmtId="0" fontId="41" fillId="0" borderId="114" xfId="0" applyFont="1" applyFill="1" applyBorder="1" applyAlignment="1" applyProtection="1">
      <alignment horizontal="center" vertical="center"/>
      <protection locked="0"/>
    </xf>
    <xf numFmtId="0" fontId="42" fillId="0" borderId="103" xfId="0" applyFont="1" applyFill="1" applyBorder="1" applyAlignment="1">
      <alignment vertical="center"/>
    </xf>
    <xf numFmtId="0" fontId="18" fillId="0" borderId="114" xfId="0" applyFont="1" applyFill="1" applyBorder="1" applyAlignment="1" applyProtection="1">
      <alignment horizontal="center" vertical="center"/>
      <protection locked="0"/>
    </xf>
    <xf numFmtId="0" fontId="42" fillId="0" borderId="106" xfId="0" applyFont="1" applyFill="1" applyBorder="1" applyAlignment="1">
      <alignment vertical="center"/>
    </xf>
    <xf numFmtId="0" fontId="42" fillId="0" borderId="100" xfId="0" applyFont="1" applyFill="1" applyBorder="1" applyAlignment="1">
      <alignment vertical="center" wrapText="1"/>
    </xf>
    <xf numFmtId="1" fontId="18" fillId="6" borderId="101" xfId="0" applyNumberFormat="1" applyFont="1" applyFill="1" applyBorder="1" applyAlignment="1" applyProtection="1">
      <alignment horizontal="center" vertical="center" wrapText="1"/>
      <protection locked="0"/>
    </xf>
    <xf numFmtId="0" fontId="47" fillId="5" borderId="113" xfId="0" applyFont="1" applyFill="1" applyBorder="1" applyAlignment="1" applyProtection="1">
      <alignment horizontal="left" vertical="center" wrapText="1"/>
    </xf>
    <xf numFmtId="0" fontId="43" fillId="0" borderId="103" xfId="0" applyFont="1" applyFill="1" applyBorder="1" applyAlignment="1">
      <alignment horizontal="right" vertical="center" wrapText="1"/>
    </xf>
    <xf numFmtId="0" fontId="41" fillId="0" borderId="104" xfId="0" applyFont="1" applyFill="1" applyBorder="1" applyAlignment="1" applyProtection="1">
      <alignment horizontal="right" vertical="center" wrapText="1"/>
      <protection locked="0"/>
    </xf>
    <xf numFmtId="0" fontId="47" fillId="5" borderId="114" xfId="0" applyFont="1" applyFill="1" applyBorder="1" applyAlignment="1" applyProtection="1">
      <alignment horizontal="left" vertical="center" wrapText="1"/>
    </xf>
    <xf numFmtId="0" fontId="42" fillId="0" borderId="103" xfId="0" applyFont="1" applyFill="1" applyBorder="1" applyAlignment="1">
      <alignment vertical="center" wrapText="1"/>
    </xf>
    <xf numFmtId="0" fontId="18" fillId="0" borderId="104" xfId="0" applyFont="1" applyFill="1" applyBorder="1" applyAlignment="1" applyProtection="1">
      <alignment horizontal="center" vertical="center" wrapText="1"/>
      <protection locked="0"/>
    </xf>
    <xf numFmtId="0" fontId="42" fillId="0" borderId="106" xfId="0" applyFont="1" applyFill="1" applyBorder="1" applyAlignment="1">
      <alignment vertical="center" wrapText="1"/>
    </xf>
    <xf numFmtId="0" fontId="18" fillId="0" borderId="107" xfId="0" applyFont="1" applyFill="1" applyBorder="1" applyAlignment="1" applyProtection="1">
      <alignment horizontal="center" vertical="center" wrapText="1"/>
      <protection locked="0"/>
    </xf>
    <xf numFmtId="0" fontId="47" fillId="5" borderId="115" xfId="0" applyFont="1" applyFill="1" applyBorder="1" applyAlignment="1" applyProtection="1">
      <alignment horizontal="left" vertical="center" wrapText="1"/>
    </xf>
    <xf numFmtId="0" fontId="42" fillId="0" borderId="100" xfId="0" applyFont="1" applyFill="1" applyBorder="1" applyAlignment="1" applyProtection="1">
      <alignment vertical="center" wrapText="1"/>
    </xf>
    <xf numFmtId="0" fontId="32" fillId="5" borderId="116" xfId="0" applyNumberFormat="1" applyFont="1" applyFill="1" applyBorder="1" applyAlignment="1" applyProtection="1">
      <alignment vertical="center" wrapText="1"/>
    </xf>
    <xf numFmtId="0" fontId="43" fillId="0" borderId="106" xfId="0" applyFont="1" applyFill="1" applyBorder="1" applyAlignment="1">
      <alignment horizontal="right" vertical="center" wrapText="1"/>
    </xf>
    <xf numFmtId="0" fontId="23" fillId="5" borderId="102" xfId="0" applyFont="1" applyFill="1" applyBorder="1" applyAlignment="1" applyProtection="1">
      <alignment horizontal="left" vertical="center" wrapText="1"/>
    </xf>
    <xf numFmtId="0" fontId="43" fillId="0" borderId="106" xfId="0" applyFont="1" applyFill="1" applyBorder="1" applyAlignment="1">
      <alignment horizontal="right" vertical="center"/>
    </xf>
    <xf numFmtId="0" fontId="41" fillId="0" borderId="107" xfId="0" applyFont="1" applyFill="1" applyBorder="1" applyAlignment="1" applyProtection="1">
      <alignment horizontal="right" vertical="center"/>
      <protection locked="0"/>
    </xf>
    <xf numFmtId="0" fontId="23" fillId="5" borderId="108" xfId="0" applyFont="1" applyFill="1" applyBorder="1" applyAlignment="1" applyProtection="1">
      <alignment horizontal="left" vertical="center" wrapText="1"/>
    </xf>
    <xf numFmtId="165" fontId="18" fillId="0" borderId="101" xfId="0" applyNumberFormat="1" applyFont="1" applyFill="1" applyBorder="1" applyAlignment="1" applyProtection="1">
      <alignment horizontal="center" vertical="center" wrapText="1"/>
      <protection locked="0"/>
    </xf>
    <xf numFmtId="165" fontId="18" fillId="0" borderId="104" xfId="0" applyNumberFormat="1" applyFont="1" applyFill="1" applyBorder="1" applyAlignment="1" applyProtection="1">
      <alignment horizontal="center" vertical="center" wrapText="1"/>
      <protection locked="0"/>
    </xf>
    <xf numFmtId="165" fontId="41" fillId="0" borderId="104" xfId="0" applyNumberFormat="1" applyFont="1" applyFill="1" applyBorder="1" applyAlignment="1" applyProtection="1">
      <alignment horizontal="center" vertical="center" wrapText="1"/>
      <protection locked="0"/>
    </xf>
    <xf numFmtId="165" fontId="41" fillId="0" borderId="107" xfId="0" applyNumberFormat="1" applyFont="1" applyFill="1" applyBorder="1" applyAlignment="1" applyProtection="1">
      <alignment horizontal="center" vertical="center" wrapText="1"/>
      <protection locked="0"/>
    </xf>
    <xf numFmtId="0" fontId="47" fillId="5" borderId="112" xfId="0" applyFont="1" applyFill="1" applyBorder="1" applyAlignment="1" applyProtection="1">
      <alignment horizontal="left" vertical="center" wrapText="1"/>
    </xf>
    <xf numFmtId="0" fontId="42" fillId="0" borderId="100" xfId="0" applyNumberFormat="1" applyFont="1" applyFill="1" applyBorder="1" applyAlignment="1">
      <alignment horizontal="left" vertical="center" wrapText="1"/>
    </xf>
    <xf numFmtId="0" fontId="18" fillId="0" borderId="113" xfId="0" applyNumberFormat="1" applyFont="1" applyFill="1" applyBorder="1" applyAlignment="1" applyProtection="1">
      <alignment horizontal="center" vertical="center" wrapText="1"/>
      <protection locked="0"/>
    </xf>
    <xf numFmtId="0" fontId="18" fillId="0" borderId="115" xfId="0" applyNumberFormat="1" applyFont="1" applyFill="1" applyBorder="1" applyAlignment="1" applyProtection="1">
      <alignment horizontal="center" vertical="center" wrapText="1"/>
      <protection locked="0"/>
    </xf>
    <xf numFmtId="0" fontId="42" fillId="0" borderId="100" xfId="0" applyNumberFormat="1" applyFont="1" applyFill="1" applyBorder="1" applyAlignment="1">
      <alignment vertical="center" wrapText="1"/>
    </xf>
    <xf numFmtId="0" fontId="24" fillId="5" borderId="102" xfId="0" applyFont="1" applyFill="1" applyBorder="1" applyAlignment="1" applyProtection="1">
      <alignment horizontal="left" vertical="center" wrapText="1"/>
    </xf>
    <xf numFmtId="0" fontId="43" fillId="0" borderId="106" xfId="0" applyNumberFormat="1" applyFont="1" applyFill="1" applyBorder="1" applyAlignment="1">
      <alignment horizontal="right" vertical="center" wrapText="1"/>
    </xf>
    <xf numFmtId="0" fontId="48" fillId="5" borderId="108" xfId="0" applyFont="1" applyFill="1" applyBorder="1" applyAlignment="1" applyProtection="1">
      <alignment horizontal="left" vertical="center" wrapText="1"/>
    </xf>
    <xf numFmtId="0" fontId="42" fillId="0" borderId="117" xfId="0" applyNumberFormat="1" applyFont="1" applyFill="1" applyBorder="1" applyAlignment="1">
      <alignment vertical="center" wrapText="1"/>
    </xf>
    <xf numFmtId="0" fontId="23" fillId="5" borderId="119" xfId="0" applyFont="1" applyFill="1" applyBorder="1" applyAlignment="1" applyProtection="1">
      <alignment horizontal="left" vertical="center" wrapText="1"/>
    </xf>
    <xf numFmtId="0" fontId="18" fillId="0" borderId="100" xfId="0" applyNumberFormat="1" applyFont="1" applyFill="1" applyBorder="1" applyAlignment="1" applyProtection="1">
      <alignment horizontal="left" vertical="center" wrapText="1"/>
      <protection locked="0"/>
    </xf>
    <xf numFmtId="0" fontId="18" fillId="0" borderId="101" xfId="0" applyNumberFormat="1" applyFont="1" applyFill="1" applyBorder="1" applyAlignment="1" applyProtection="1">
      <alignment horizontal="left" vertical="center" wrapText="1"/>
      <protection locked="0"/>
    </xf>
    <xf numFmtId="0" fontId="22" fillId="0" borderId="102" xfId="0" applyFont="1" applyFill="1" applyBorder="1" applyAlignment="1" applyProtection="1">
      <alignment horizontal="left" vertical="center" wrapText="1"/>
      <protection locked="0"/>
    </xf>
    <xf numFmtId="0" fontId="18" fillId="0" borderId="103" xfId="0" applyNumberFormat="1" applyFont="1" applyFill="1" applyBorder="1" applyAlignment="1" applyProtection="1">
      <alignment horizontal="left" vertical="center" wrapText="1"/>
      <protection locked="0"/>
    </xf>
    <xf numFmtId="0" fontId="18" fillId="0" borderId="104" xfId="0" applyNumberFormat="1" applyFont="1" applyFill="1" applyBorder="1" applyAlignment="1" applyProtection="1">
      <alignment horizontal="left" vertical="center" wrapText="1"/>
      <protection locked="0"/>
    </xf>
    <xf numFmtId="0" fontId="22" fillId="0" borderId="105" xfId="0" applyFont="1" applyFill="1" applyBorder="1" applyAlignment="1" applyProtection="1">
      <alignment horizontal="left" vertical="center" wrapText="1"/>
      <protection locked="0"/>
    </xf>
    <xf numFmtId="0" fontId="18" fillId="0" borderId="106" xfId="0" applyNumberFormat="1" applyFont="1" applyFill="1" applyBorder="1" applyAlignment="1" applyProtection="1">
      <alignment horizontal="left" vertical="center" wrapText="1"/>
      <protection locked="0"/>
    </xf>
    <xf numFmtId="0" fontId="18" fillId="0" borderId="107" xfId="0" applyNumberFormat="1" applyFont="1" applyFill="1" applyBorder="1" applyAlignment="1" applyProtection="1">
      <alignment horizontal="left" vertical="center" wrapText="1"/>
      <protection locked="0"/>
    </xf>
    <xf numFmtId="0" fontId="22" fillId="0" borderId="108" xfId="0" applyFont="1" applyFill="1" applyBorder="1" applyAlignment="1" applyProtection="1">
      <alignment horizontal="left" vertical="center" wrapText="1"/>
      <protection locked="0"/>
    </xf>
    <xf numFmtId="0" fontId="18" fillId="0" borderId="100" xfId="0" applyFont="1" applyFill="1" applyBorder="1" applyAlignment="1">
      <alignment horizontal="left" vertical="center"/>
    </xf>
    <xf numFmtId="0" fontId="18" fillId="0" borderId="101" xfId="0" applyFont="1" applyFill="1" applyBorder="1" applyAlignment="1" applyProtection="1">
      <alignment horizontal="center" vertical="center"/>
      <protection locked="0"/>
    </xf>
    <xf numFmtId="0" fontId="18" fillId="0" borderId="120" xfId="0" applyFont="1" applyFill="1" applyBorder="1" applyAlignment="1" applyProtection="1">
      <alignment horizontal="center"/>
      <protection locked="0"/>
    </xf>
    <xf numFmtId="0" fontId="18" fillId="0" borderId="103" xfId="0" applyFont="1" applyFill="1" applyBorder="1" applyAlignment="1">
      <alignment horizontal="left" vertical="center"/>
    </xf>
    <xf numFmtId="0" fontId="18" fillId="0" borderId="104" xfId="0" applyFont="1" applyFill="1" applyBorder="1" applyAlignment="1" applyProtection="1">
      <alignment horizontal="center" vertical="center"/>
      <protection locked="0"/>
    </xf>
    <xf numFmtId="0" fontId="18" fillId="0" borderId="116" xfId="0" applyFont="1" applyFill="1" applyBorder="1" applyAlignment="1" applyProtection="1">
      <alignment horizontal="center"/>
      <protection locked="0"/>
    </xf>
    <xf numFmtId="0" fontId="18" fillId="0" borderId="104" xfId="0" applyNumberFormat="1" applyFont="1" applyFill="1" applyBorder="1" applyAlignment="1" applyProtection="1">
      <alignment horizontal="center" vertical="center" wrapText="1"/>
      <protection locked="0"/>
    </xf>
    <xf numFmtId="0" fontId="18" fillId="0" borderId="106" xfId="0" applyFont="1" applyFill="1" applyBorder="1" applyAlignment="1">
      <alignment horizontal="left" vertical="center"/>
    </xf>
    <xf numFmtId="0" fontId="18" fillId="0" borderId="107" xfId="0" applyNumberFormat="1" applyFont="1" applyFill="1" applyBorder="1" applyAlignment="1" applyProtection="1">
      <alignment horizontal="center" vertical="center" wrapText="1"/>
      <protection locked="0"/>
    </xf>
    <xf numFmtId="0" fontId="42" fillId="0" borderId="100" xfId="0" applyNumberFormat="1" applyFont="1" applyFill="1" applyBorder="1" applyAlignment="1" applyProtection="1">
      <alignment horizontal="left" vertical="center" wrapText="1"/>
    </xf>
    <xf numFmtId="0" fontId="18" fillId="0" borderId="101" xfId="0" applyFont="1" applyFill="1" applyBorder="1" applyAlignment="1" applyProtection="1">
      <alignment horizontal="center" vertical="center" wrapText="1"/>
      <protection locked="0"/>
    </xf>
    <xf numFmtId="165" fontId="18" fillId="0" borderId="118" xfId="0" applyNumberFormat="1" applyFont="1" applyFill="1" applyBorder="1" applyAlignment="1" applyProtection="1">
      <alignment horizontal="center" vertical="center" wrapText="1"/>
      <protection locked="0"/>
    </xf>
    <xf numFmtId="0" fontId="47" fillId="5" borderId="121" xfId="0" applyFont="1" applyFill="1" applyBorder="1" applyAlignment="1" applyProtection="1">
      <alignment horizontal="left" vertical="center" wrapText="1"/>
    </xf>
    <xf numFmtId="0" fontId="47" fillId="5" borderId="104" xfId="0" applyFont="1" applyFill="1" applyBorder="1" applyAlignment="1" applyProtection="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51" fillId="0" borderId="5" xfId="0" applyFont="1" applyFill="1" applyBorder="1" applyAlignment="1">
      <alignment horizontal="left" vertical="center" wrapText="1"/>
    </xf>
    <xf numFmtId="3" fontId="51" fillId="0" borderId="32" xfId="0" applyNumberFormat="1" applyFont="1" applyFill="1" applyBorder="1" applyAlignment="1" applyProtection="1">
      <alignment horizontal="center" vertical="center"/>
    </xf>
    <xf numFmtId="3" fontId="51" fillId="0" borderId="33" xfId="0" applyNumberFormat="1" applyFont="1" applyFill="1" applyBorder="1" applyAlignment="1" applyProtection="1">
      <alignment horizontal="center" vertical="center"/>
    </xf>
    <xf numFmtId="0" fontId="52" fillId="0" borderId="0" xfId="0" applyFont="1" applyFill="1" applyAlignment="1">
      <alignment vertical="top" wrapText="1"/>
    </xf>
    <xf numFmtId="0" fontId="51" fillId="0" borderId="0" xfId="0" applyFont="1" applyFill="1" applyBorder="1" applyAlignment="1">
      <alignment vertical="center" wrapText="1"/>
    </xf>
    <xf numFmtId="0" fontId="51" fillId="0" borderId="122" xfId="0" applyFont="1" applyFill="1" applyBorder="1" applyAlignment="1">
      <alignment horizontal="center" vertical="center" wrapText="1"/>
    </xf>
    <xf numFmtId="0" fontId="51" fillId="0" borderId="123" xfId="0" applyFont="1" applyFill="1" applyBorder="1" applyAlignment="1">
      <alignment horizontal="left" vertical="center" wrapText="1"/>
    </xf>
    <xf numFmtId="168" fontId="51" fillId="0" borderId="123" xfId="0" applyNumberFormat="1" applyFont="1" applyFill="1" applyBorder="1" applyAlignment="1">
      <alignment horizontal="center" vertical="center" wrapText="1"/>
    </xf>
    <xf numFmtId="3" fontId="53" fillId="0" borderId="124" xfId="0" applyNumberFormat="1" applyFont="1" applyFill="1" applyBorder="1" applyAlignment="1" applyProtection="1">
      <alignment horizontal="left" vertical="center"/>
    </xf>
    <xf numFmtId="3" fontId="53" fillId="0" borderId="126" xfId="0" applyNumberFormat="1" applyFont="1" applyFill="1" applyBorder="1" applyAlignment="1" applyProtection="1">
      <alignment horizontal="left" vertical="center"/>
    </xf>
    <xf numFmtId="3" fontId="53" fillId="0" borderId="127" xfId="0" applyNumberFormat="1" applyFont="1" applyFill="1" applyBorder="1" applyAlignment="1" applyProtection="1">
      <alignment horizontal="center" vertical="center"/>
    </xf>
    <xf numFmtId="3" fontId="53" fillId="0" borderId="128" xfId="0" applyNumberFormat="1" applyFont="1" applyFill="1" applyBorder="1" applyAlignment="1" applyProtection="1">
      <alignment horizontal="left" vertical="center"/>
    </xf>
    <xf numFmtId="3" fontId="53" fillId="0" borderId="129" xfId="0" applyNumberFormat="1" applyFont="1" applyFill="1" applyBorder="1" applyAlignment="1" applyProtection="1">
      <alignment horizontal="center" vertical="center"/>
    </xf>
    <xf numFmtId="167" fontId="53" fillId="0" borderId="125" xfId="0" applyNumberFormat="1" applyFont="1" applyFill="1" applyBorder="1" applyAlignment="1" applyProtection="1">
      <alignment horizontal="center" vertical="center"/>
    </xf>
    <xf numFmtId="167" fontId="53" fillId="0" borderId="127" xfId="0" applyNumberFormat="1" applyFont="1" applyFill="1" applyBorder="1" applyAlignment="1" applyProtection="1">
      <alignment horizontal="center" vertical="center"/>
    </xf>
    <xf numFmtId="167" fontId="53" fillId="0" borderId="129" xfId="0" applyNumberFormat="1" applyFont="1" applyFill="1" applyBorder="1" applyAlignment="1" applyProtection="1">
      <alignment horizontal="center" vertical="center"/>
    </xf>
    <xf numFmtId="0" fontId="18" fillId="0" borderId="112" xfId="0" applyFont="1" applyFill="1" applyBorder="1" applyAlignment="1" applyProtection="1">
      <alignment horizontal="center"/>
      <protection locked="0"/>
    </xf>
    <xf numFmtId="0" fontId="57" fillId="0" borderId="0" xfId="0" applyFont="1" applyAlignment="1">
      <alignment horizontal="left" vertical="center" readingOrder="1"/>
    </xf>
    <xf numFmtId="0" fontId="12" fillId="0" borderId="1" xfId="0" applyFont="1" applyBorder="1"/>
    <xf numFmtId="0" fontId="1" fillId="7" borderId="1" xfId="0" applyFont="1" applyFill="1" applyBorder="1" applyAlignment="1"/>
    <xf numFmtId="0" fontId="1" fillId="0" borderId="1" xfId="0" applyFont="1" applyBorder="1" applyAlignment="1"/>
    <xf numFmtId="0" fontId="12" fillId="0" borderId="0" xfId="0" applyFont="1" applyAlignment="1">
      <alignment horizontal="center"/>
    </xf>
    <xf numFmtId="164" fontId="1" fillId="7" borderId="1" xfId="0" applyNumberFormat="1" applyFont="1" applyFill="1" applyBorder="1" applyAlignment="1">
      <alignment horizontal="center"/>
    </xf>
    <xf numFmtId="0" fontId="1" fillId="0" borderId="1" xfId="0" applyFont="1" applyBorder="1" applyAlignment="1">
      <alignment horizontal="center"/>
    </xf>
    <xf numFmtId="0" fontId="1" fillId="7" borderId="1" xfId="0" applyFont="1" applyFill="1" applyBorder="1" applyAlignment="1">
      <alignment horizontal="center"/>
    </xf>
    <xf numFmtId="172" fontId="18" fillId="0" borderId="104"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xf>
    <xf numFmtId="0" fontId="40" fillId="0" borderId="130"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0" fillId="0" borderId="0" xfId="0" applyBorder="1" applyAlignment="1"/>
    <xf numFmtId="0" fontId="18" fillId="6" borderId="0" xfId="0" applyFont="1" applyFill="1" applyBorder="1" applyAlignment="1">
      <alignment horizontal="left" vertical="center" wrapText="1"/>
    </xf>
    <xf numFmtId="0" fontId="34" fillId="2" borderId="11" xfId="0" applyFont="1" applyFill="1" applyBorder="1" applyAlignment="1" applyProtection="1">
      <alignment horizontal="center" vertical="center" wrapText="1"/>
    </xf>
    <xf numFmtId="0" fontId="5" fillId="6" borderId="131" xfId="0" applyFont="1" applyFill="1" applyBorder="1" applyAlignment="1" applyProtection="1">
      <alignment vertical="center"/>
    </xf>
    <xf numFmtId="0" fontId="27" fillId="6" borderId="101" xfId="0" applyFont="1" applyFill="1" applyBorder="1" applyAlignment="1" applyProtection="1">
      <alignment vertical="center"/>
      <protection locked="0"/>
    </xf>
    <xf numFmtId="0" fontId="47" fillId="5" borderId="132" xfId="0" applyFont="1" applyFill="1" applyBorder="1" applyAlignment="1" applyProtection="1">
      <alignment horizontal="left" vertical="center" wrapText="1"/>
    </xf>
    <xf numFmtId="0" fontId="64" fillId="0" borderId="101" xfId="0" applyFont="1" applyFill="1" applyBorder="1" applyAlignment="1" applyProtection="1">
      <alignment horizontal="center" vertical="center" wrapText="1"/>
    </xf>
    <xf numFmtId="0" fontId="11" fillId="0" borderId="0" xfId="0" applyFont="1" applyFill="1" applyBorder="1"/>
    <xf numFmtId="0" fontId="65" fillId="0" borderId="0" xfId="0" applyFont="1"/>
    <xf numFmtId="0" fontId="11" fillId="0" borderId="1" xfId="0" applyFont="1" applyBorder="1"/>
    <xf numFmtId="0" fontId="66" fillId="0" borderId="1" xfId="0" applyFont="1" applyBorder="1"/>
    <xf numFmtId="0" fontId="11" fillId="0" borderId="1" xfId="0" applyFont="1" applyBorder="1" applyAlignment="1">
      <alignment horizontal="left"/>
    </xf>
    <xf numFmtId="0" fontId="11" fillId="0" borderId="0" xfId="0" applyFont="1" applyBorder="1"/>
    <xf numFmtId="0" fontId="11" fillId="0" borderId="0" xfId="0" applyFont="1" applyFill="1" applyBorder="1" applyAlignment="1">
      <alignment wrapText="1"/>
    </xf>
    <xf numFmtId="0" fontId="11" fillId="0" borderId="0" xfId="0" applyFont="1" applyFill="1" applyBorder="1" applyAlignment="1">
      <alignment vertical="center"/>
    </xf>
    <xf numFmtId="0" fontId="1" fillId="0" borderId="0" xfId="0" applyFont="1" applyAlignment="1">
      <alignment wrapText="1"/>
    </xf>
    <xf numFmtId="0" fontId="24" fillId="0" borderId="133" xfId="0" applyFont="1" applyFill="1" applyBorder="1" applyAlignment="1" applyProtection="1">
      <alignment horizontal="left" vertical="center" wrapText="1"/>
    </xf>
    <xf numFmtId="0" fontId="24" fillId="0" borderId="134" xfId="0" applyFont="1" applyFill="1" applyBorder="1" applyAlignment="1" applyProtection="1">
      <alignment horizontal="left" vertical="center" wrapText="1"/>
    </xf>
    <xf numFmtId="0" fontId="0" fillId="0" borderId="132" xfId="0" applyBorder="1" applyAlignment="1" applyProtection="1">
      <alignment vertical="center" wrapText="1"/>
    </xf>
    <xf numFmtId="0" fontId="1" fillId="0" borderId="1" xfId="0" applyFont="1" applyBorder="1"/>
    <xf numFmtId="0" fontId="18" fillId="0" borderId="115" xfId="0" applyFont="1" applyFill="1" applyBorder="1" applyAlignment="1" applyProtection="1">
      <alignment horizontal="center" vertical="center"/>
    </xf>
    <xf numFmtId="0" fontId="40" fillId="0" borderId="135" xfId="0" applyFont="1" applyFill="1" applyBorder="1" applyAlignment="1" applyProtection="1">
      <alignment horizontal="center" vertical="center"/>
      <protection locked="0"/>
    </xf>
    <xf numFmtId="0" fontId="27" fillId="6" borderId="104" xfId="0" applyFont="1" applyFill="1" applyBorder="1" applyAlignment="1" applyProtection="1">
      <alignment vertical="center" wrapText="1"/>
    </xf>
    <xf numFmtId="0" fontId="27" fillId="6" borderId="104" xfId="0" applyFont="1" applyFill="1" applyBorder="1" applyAlignment="1" applyProtection="1">
      <alignment vertical="center"/>
    </xf>
    <xf numFmtId="171" fontId="64" fillId="6" borderId="101" xfId="0" applyNumberFormat="1" applyFont="1" applyFill="1" applyBorder="1" applyAlignment="1" applyProtection="1">
      <alignment horizontal="center" vertical="center" wrapText="1"/>
    </xf>
    <xf numFmtId="171" fontId="47" fillId="5" borderId="120" xfId="0" applyNumberFormat="1" applyFont="1" applyFill="1" applyBorder="1" applyAlignment="1" applyProtection="1">
      <alignment horizontal="left" vertical="center" wrapText="1"/>
    </xf>
    <xf numFmtId="14" fontId="47" fillId="5" borderId="104" xfId="0" applyNumberFormat="1" applyFont="1" applyFill="1" applyBorder="1" applyAlignment="1" applyProtection="1">
      <alignment horizontal="left" vertical="center" wrapText="1"/>
    </xf>
    <xf numFmtId="0" fontId="69" fillId="5" borderId="102" xfId="0" applyFont="1" applyFill="1" applyBorder="1" applyAlignment="1" applyProtection="1">
      <alignment horizontal="center" vertical="center" wrapText="1"/>
    </xf>
    <xf numFmtId="0" fontId="11" fillId="0" borderId="1" xfId="0" applyFont="1" applyFill="1" applyBorder="1"/>
    <xf numFmtId="0" fontId="11" fillId="0" borderId="0" xfId="0" applyFont="1" applyBorder="1" applyAlignment="1">
      <alignment horizontal="left"/>
    </xf>
    <xf numFmtId="0" fontId="3" fillId="0" borderId="107" xfId="0" applyFont="1" applyFill="1" applyBorder="1" applyProtection="1">
      <protection locked="0"/>
    </xf>
    <xf numFmtId="0" fontId="70" fillId="2" borderId="11" xfId="0" applyFont="1" applyFill="1" applyBorder="1" applyAlignment="1">
      <alignment vertical="center" wrapText="1"/>
    </xf>
    <xf numFmtId="173" fontId="71" fillId="0" borderId="136" xfId="0" applyNumberFormat="1" applyFont="1" applyBorder="1" applyAlignment="1">
      <alignment horizontal="center" vertical="center"/>
    </xf>
    <xf numFmtId="9" fontId="0" fillId="0" borderId="1" xfId="0" applyNumberFormat="1" applyFill="1" applyBorder="1"/>
    <xf numFmtId="0" fontId="72" fillId="0" borderId="0" xfId="0" applyFont="1" applyAlignment="1">
      <alignment vertical="center"/>
    </xf>
    <xf numFmtId="0" fontId="42" fillId="6" borderId="100" xfId="0" applyFont="1" applyFill="1" applyBorder="1" applyAlignment="1">
      <alignment horizontal="left" vertical="center" wrapText="1"/>
    </xf>
    <xf numFmtId="9" fontId="12" fillId="0" borderId="0" xfId="0" applyNumberFormat="1" applyFont="1" applyAlignment="1">
      <alignment horizontal="left" vertical="center"/>
    </xf>
    <xf numFmtId="0" fontId="22" fillId="0" borderId="85" xfId="0" applyFont="1" applyBorder="1" applyAlignment="1">
      <alignment horizontal="right" vertical="center"/>
    </xf>
    <xf numFmtId="9" fontId="21" fillId="0" borderId="86" xfId="0" applyNumberFormat="1" applyFont="1" applyBorder="1" applyAlignment="1">
      <alignment vertical="center"/>
    </xf>
    <xf numFmtId="0" fontId="1" fillId="0" borderId="0" xfId="0" applyFont="1"/>
    <xf numFmtId="9" fontId="18" fillId="0" borderId="0" xfId="0" applyNumberFormat="1" applyFont="1" applyAlignment="1">
      <alignment horizontal="left"/>
    </xf>
    <xf numFmtId="9" fontId="73" fillId="0" borderId="0" xfId="0" applyNumberFormat="1" applyFont="1" applyAlignment="1">
      <alignment horizontal="center"/>
    </xf>
    <xf numFmtId="0" fontId="73" fillId="0" borderId="0" xfId="0" applyFont="1" applyAlignment="1">
      <alignment horizontal="right"/>
    </xf>
    <xf numFmtId="0" fontId="74" fillId="0" borderId="0" xfId="0" applyFont="1" applyAlignment="1"/>
    <xf numFmtId="0" fontId="73" fillId="0" borderId="0" xfId="0" applyFont="1" applyAlignment="1">
      <alignment horizontal="center"/>
    </xf>
    <xf numFmtId="166" fontId="18" fillId="0" borderId="0" xfId="0" applyNumberFormat="1" applyFont="1" applyAlignment="1">
      <alignment horizontal="center"/>
    </xf>
    <xf numFmtId="0" fontId="75" fillId="2" borderId="88" xfId="0" applyFont="1" applyFill="1" applyBorder="1" applyAlignment="1">
      <alignment horizontal="left" vertical="center" wrapText="1"/>
    </xf>
    <xf numFmtId="49" fontId="45" fillId="0" borderId="104" xfId="0" applyNumberFormat="1" applyFont="1" applyFill="1" applyBorder="1" applyAlignment="1" applyProtection="1">
      <alignment horizontal="center" vertical="center" wrapText="1"/>
      <protection locked="0"/>
    </xf>
    <xf numFmtId="0" fontId="57" fillId="0" borderId="0" xfId="0" applyFont="1" applyAlignment="1">
      <alignment horizontal="left" vertical="center" wrapText="1" readingOrder="1"/>
    </xf>
    <xf numFmtId="0" fontId="7" fillId="0" borderId="0" xfId="0" applyFont="1" applyAlignment="1">
      <alignment horizontal="center" vertical="center"/>
    </xf>
    <xf numFmtId="0" fontId="57" fillId="0" borderId="0" xfId="0" applyFont="1" applyAlignment="1">
      <alignment horizontal="left" wrapText="1" readingOrder="1"/>
    </xf>
    <xf numFmtId="0" fontId="58" fillId="0" borderId="0" xfId="0" applyFont="1" applyAlignment="1">
      <alignment horizontal="center" vertical="top" wrapText="1" readingOrder="1"/>
    </xf>
    <xf numFmtId="0" fontId="58" fillId="0" borderId="0" xfId="0" applyFont="1" applyAlignment="1">
      <alignment horizontal="center" vertical="center"/>
    </xf>
    <xf numFmtId="0" fontId="25" fillId="2" borderId="18" xfId="0" applyFont="1" applyFill="1" applyBorder="1" applyAlignment="1" applyProtection="1">
      <alignment vertical="center" wrapText="1"/>
    </xf>
    <xf numFmtId="0" fontId="28" fillId="2" borderId="23" xfId="0" applyFont="1" applyFill="1" applyBorder="1" applyAlignment="1">
      <alignment vertical="center" wrapText="1"/>
    </xf>
    <xf numFmtId="0" fontId="28" fillId="2" borderId="19" xfId="0" applyFont="1" applyFill="1" applyBorder="1" applyAlignment="1">
      <alignment vertical="center" wrapText="1"/>
    </xf>
    <xf numFmtId="0" fontId="20" fillId="3" borderId="16" xfId="0" applyFont="1" applyFill="1" applyBorder="1" applyAlignment="1" applyProtection="1">
      <alignment horizontal="center" vertical="center" wrapText="1"/>
    </xf>
    <xf numFmtId="0" fontId="0" fillId="3" borderId="22" xfId="0" applyFill="1" applyBorder="1" applyAlignment="1">
      <alignment horizontal="center"/>
    </xf>
    <xf numFmtId="0" fontId="0" fillId="3" borderId="17" xfId="0" applyFill="1" applyBorder="1" applyAlignment="1">
      <alignment horizontal="center"/>
    </xf>
    <xf numFmtId="0" fontId="20" fillId="3" borderId="29" xfId="0" applyFont="1" applyFill="1" applyBorder="1" applyAlignment="1" applyProtection="1">
      <alignment horizontal="center" vertical="center" wrapText="1"/>
    </xf>
    <xf numFmtId="0" fontId="0" fillId="3" borderId="30" xfId="0" applyFill="1" applyBorder="1" applyAlignment="1">
      <alignment horizontal="center"/>
    </xf>
    <xf numFmtId="0" fontId="0" fillId="3" borderId="31" xfId="0" applyFill="1" applyBorder="1" applyAlignment="1">
      <alignment horizontal="center"/>
    </xf>
    <xf numFmtId="0" fontId="4" fillId="4" borderId="25" xfId="0" applyFont="1" applyFill="1" applyBorder="1" applyAlignment="1"/>
    <xf numFmtId="0" fontId="4" fillId="4" borderId="0" xfId="0" applyFont="1" applyFill="1" applyBorder="1" applyAlignment="1"/>
    <xf numFmtId="0" fontId="4" fillId="4" borderId="24" xfId="0" applyFont="1" applyFill="1" applyBorder="1" applyAlignment="1"/>
    <xf numFmtId="0" fontId="20" fillId="3" borderId="14" xfId="0" applyFont="1" applyFill="1" applyBorder="1" applyAlignment="1" applyProtection="1">
      <alignment horizontal="center" vertical="center" wrapText="1"/>
    </xf>
    <xf numFmtId="0" fontId="0" fillId="3" borderId="21" xfId="0" applyFill="1" applyBorder="1" applyAlignment="1">
      <alignment horizontal="center"/>
    </xf>
    <xf numFmtId="0" fontId="0" fillId="3" borderId="15" xfId="0" applyFill="1" applyBorder="1" applyAlignment="1">
      <alignment horizontal="center"/>
    </xf>
    <xf numFmtId="0" fontId="3" fillId="4" borderId="25" xfId="0" applyFont="1" applyFill="1" applyBorder="1" applyAlignment="1"/>
    <xf numFmtId="0" fontId="3" fillId="4" borderId="0" xfId="0" applyFont="1" applyFill="1" applyBorder="1" applyAlignment="1"/>
    <xf numFmtId="0" fontId="3" fillId="4" borderId="24" xfId="0" applyFont="1" applyFill="1" applyBorder="1" applyAlignment="1"/>
    <xf numFmtId="0" fontId="27" fillId="2" borderId="1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wrapText="1"/>
    </xf>
    <xf numFmtId="0" fontId="27" fillId="2" borderId="25" xfId="0" applyFont="1" applyFill="1" applyBorder="1" applyAlignment="1" applyProtection="1">
      <alignment horizontal="left" vertical="center" wrapText="1"/>
    </xf>
    <xf numFmtId="0" fontId="28" fillId="0" borderId="0" xfId="0" applyFont="1" applyBorder="1" applyAlignment="1">
      <alignment vertical="center" wrapText="1"/>
    </xf>
    <xf numFmtId="0" fontId="28" fillId="0" borderId="24" xfId="0" applyFont="1" applyBorder="1" applyAlignment="1">
      <alignment vertical="center" wrapText="1"/>
    </xf>
    <xf numFmtId="0" fontId="21" fillId="0" borderId="1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7" fillId="2" borderId="26" xfId="0" applyFont="1" applyFill="1" applyBorder="1" applyAlignment="1" applyProtection="1">
      <alignment horizontal="left" vertical="center" wrapText="1"/>
    </xf>
    <xf numFmtId="0" fontId="28" fillId="0" borderId="27" xfId="0" applyFont="1" applyBorder="1" applyAlignment="1">
      <alignment wrapText="1"/>
    </xf>
    <xf numFmtId="0" fontId="28" fillId="0" borderId="28" xfId="0" applyFont="1" applyBorder="1" applyAlignment="1">
      <alignment wrapText="1"/>
    </xf>
    <xf numFmtId="0" fontId="21" fillId="0" borderId="12" xfId="0" applyNumberFormat="1" applyFont="1" applyFill="1" applyBorder="1" applyAlignment="1" applyProtection="1">
      <alignment vertical="top" wrapText="1"/>
      <protection locked="0"/>
    </xf>
    <xf numFmtId="0" fontId="21" fillId="0" borderId="20" xfId="0" applyFont="1" applyBorder="1" applyAlignment="1" applyProtection="1">
      <alignment vertical="top" wrapText="1"/>
      <protection locked="0"/>
    </xf>
    <xf numFmtId="0" fontId="21" fillId="0" borderId="13" xfId="0" applyFont="1" applyBorder="1" applyAlignment="1" applyProtection="1">
      <alignment vertical="top" wrapText="1"/>
      <protection locked="0"/>
    </xf>
    <xf numFmtId="0" fontId="3" fillId="4" borderId="26" xfId="0" applyFont="1" applyFill="1" applyBorder="1" applyAlignment="1"/>
    <xf numFmtId="0" fontId="3" fillId="4" borderId="27" xfId="0" applyFont="1" applyFill="1" applyBorder="1" applyAlignment="1"/>
    <xf numFmtId="0" fontId="3" fillId="4" borderId="28" xfId="0" applyFont="1" applyFill="1" applyBorder="1" applyAlignment="1"/>
    <xf numFmtId="0" fontId="27" fillId="0" borderId="138" xfId="0" applyFont="1" applyFill="1" applyBorder="1" applyAlignment="1" applyProtection="1">
      <alignment horizontal="center" vertical="center" wrapText="1"/>
      <protection locked="0"/>
    </xf>
    <xf numFmtId="0" fontId="27" fillId="0" borderId="139" xfId="0" applyFont="1" applyFill="1" applyBorder="1" applyAlignment="1" applyProtection="1">
      <alignment horizontal="center" vertical="center" wrapText="1"/>
      <protection locked="0"/>
    </xf>
    <xf numFmtId="0" fontId="27" fillId="0" borderId="14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38" fillId="0" borderId="0" xfId="0" applyFont="1" applyFill="1" applyBorder="1" applyAlignment="1">
      <alignment horizontal="center" wrapText="1"/>
    </xf>
    <xf numFmtId="0" fontId="39" fillId="0" borderId="0" xfId="0" applyFont="1" applyAlignment="1">
      <alignment horizontal="center" wrapText="1"/>
    </xf>
    <xf numFmtId="0" fontId="38" fillId="6" borderId="0" xfId="0" applyFont="1" applyFill="1" applyBorder="1" applyAlignment="1" applyProtection="1">
      <alignment horizontal="center" vertical="center" wrapText="1"/>
    </xf>
    <xf numFmtId="0" fontId="68" fillId="6" borderId="0" xfId="0" applyFont="1" applyFill="1" applyBorder="1" applyAlignment="1">
      <alignment horizontal="center"/>
    </xf>
    <xf numFmtId="0" fontId="51" fillId="2" borderId="34" xfId="0" applyFont="1" applyFill="1" applyBorder="1" applyAlignment="1" applyProtection="1">
      <alignment horizontal="center" vertical="center" wrapText="1"/>
    </xf>
    <xf numFmtId="0" fontId="52" fillId="0" borderId="34" xfId="0" applyFont="1" applyBorder="1" applyAlignment="1">
      <alignment horizontal="center"/>
    </xf>
    <xf numFmtId="0" fontId="50" fillId="0" borderId="0" xfId="0" applyFont="1" applyAlignment="1">
      <alignment horizontal="center"/>
    </xf>
    <xf numFmtId="0" fontId="49" fillId="0" borderId="0" xfId="0" applyFont="1" applyAlignment="1">
      <alignment horizontal="center"/>
    </xf>
    <xf numFmtId="0" fontId="51" fillId="0" borderId="6"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0" fontId="51" fillId="2" borderId="0" xfId="0" applyFont="1" applyFill="1" applyBorder="1" applyAlignment="1" applyProtection="1">
      <alignment horizontal="center" vertical="center" wrapText="1"/>
    </xf>
    <xf numFmtId="0" fontId="52" fillId="0" borderId="0" xfId="0" applyFont="1" applyAlignment="1"/>
    <xf numFmtId="0" fontId="51" fillId="0" borderId="0" xfId="0" applyFont="1" applyAlignment="1">
      <alignment horizontal="center"/>
    </xf>
    <xf numFmtId="0" fontId="0" fillId="0" borderId="88" xfId="0" applyBorder="1" applyAlignment="1">
      <alignment horizontal="center" vertical="center" wrapText="1"/>
    </xf>
    <xf numFmtId="0" fontId="0" fillId="0" borderId="90" xfId="0" applyBorder="1" applyAlignment="1">
      <alignment horizontal="center" vertical="center" wrapText="1"/>
    </xf>
    <xf numFmtId="0" fontId="0" fillId="0" borderId="89" xfId="0" applyBorder="1" applyAlignment="1">
      <alignment horizontal="center" vertical="center" wrapText="1"/>
    </xf>
    <xf numFmtId="0" fontId="54" fillId="6" borderId="0" xfId="0" applyFont="1" applyFill="1" applyAlignment="1">
      <alignment horizontal="center" vertical="center" wrapText="1"/>
    </xf>
    <xf numFmtId="0" fontId="55" fillId="0" borderId="0" xfId="0" applyFont="1" applyAlignment="1"/>
    <xf numFmtId="0" fontId="76" fillId="0" borderId="90" xfId="0" applyFont="1" applyBorder="1" applyAlignment="1" applyProtection="1">
      <alignment horizontal="center" vertical="center"/>
    </xf>
    <xf numFmtId="0" fontId="76" fillId="0" borderId="90" xfId="0" applyFont="1" applyBorder="1" applyAlignment="1" applyProtection="1"/>
    <xf numFmtId="0" fontId="76" fillId="0" borderId="89" xfId="0" applyFont="1" applyBorder="1" applyAlignment="1" applyProtection="1"/>
    <xf numFmtId="0" fontId="12" fillId="0" borderId="38" xfId="0" applyFont="1" applyBorder="1" applyAlignment="1" applyProtection="1">
      <alignment horizontal="left" vertical="center" wrapText="1"/>
      <protection locked="0"/>
    </xf>
    <xf numFmtId="0" fontId="0" fillId="0" borderId="41" xfId="0" applyBorder="1" applyAlignment="1">
      <alignment vertical="center" wrapText="1"/>
    </xf>
    <xf numFmtId="0" fontId="0" fillId="0" borderId="39" xfId="0" applyBorder="1" applyAlignment="1">
      <alignment vertical="center" wrapText="1"/>
    </xf>
    <xf numFmtId="0" fontId="18" fillId="0" borderId="38" xfId="0" applyFont="1" applyFill="1" applyBorder="1" applyAlignment="1">
      <alignment horizontal="center" vertical="center" wrapText="1"/>
    </xf>
    <xf numFmtId="0" fontId="0" fillId="0" borderId="39" xfId="0" applyBorder="1" applyAlignment="1">
      <alignment vertical="center"/>
    </xf>
    <xf numFmtId="0" fontId="18" fillId="0" borderId="87" xfId="0" applyFont="1" applyFill="1" applyBorder="1" applyAlignment="1">
      <alignment horizontal="center" vertical="center" wrapText="1"/>
    </xf>
    <xf numFmtId="0" fontId="14" fillId="0" borderId="87" xfId="0" applyFont="1" applyBorder="1" applyAlignment="1">
      <alignment vertical="center"/>
    </xf>
    <xf numFmtId="0" fontId="13" fillId="0" borderId="0" xfId="0" applyFont="1" applyFill="1" applyBorder="1" applyAlignment="1" applyProtection="1">
      <alignment horizontal="center" vertical="center" wrapText="1"/>
    </xf>
    <xf numFmtId="0" fontId="0" fillId="0" borderId="0" xfId="0" applyAlignment="1"/>
    <xf numFmtId="0" fontId="5" fillId="0" borderId="0" xfId="0" applyFont="1" applyFill="1" applyBorder="1" applyAlignment="1" applyProtection="1">
      <alignment horizontal="center" vertical="center" wrapText="1"/>
    </xf>
    <xf numFmtId="0" fontId="0" fillId="0" borderId="0" xfId="0" applyAlignment="1">
      <alignment vertical="center"/>
    </xf>
    <xf numFmtId="0" fontId="5" fillId="2" borderId="36" xfId="0" applyFont="1" applyFill="1" applyBorder="1" applyAlignment="1" applyProtection="1">
      <alignment horizontal="left" vertical="center" wrapText="1"/>
    </xf>
    <xf numFmtId="0" fontId="0" fillId="0" borderId="40" xfId="0" applyBorder="1" applyAlignment="1">
      <alignment vertical="center"/>
    </xf>
    <xf numFmtId="0" fontId="0" fillId="0" borderId="37" xfId="0" applyBorder="1" applyAlignment="1">
      <alignment vertical="center"/>
    </xf>
    <xf numFmtId="0" fontId="62" fillId="0" borderId="0" xfId="0" applyFont="1" applyFill="1" applyBorder="1" applyAlignment="1" applyProtection="1">
      <alignment horizontal="center" vertical="center" wrapText="1"/>
    </xf>
    <xf numFmtId="0" fontId="63" fillId="0" borderId="0" xfId="0" applyFont="1" applyAlignment="1">
      <alignment vertical="center"/>
    </xf>
    <xf numFmtId="0" fontId="5" fillId="0" borderId="0" xfId="0" applyNumberFormat="1" applyFont="1" applyFill="1" applyBorder="1" applyAlignment="1" applyProtection="1">
      <alignment horizontal="center" vertical="center" wrapText="1"/>
    </xf>
    <xf numFmtId="165" fontId="12" fillId="0" borderId="88" xfId="0" applyNumberFormat="1" applyFont="1" applyBorder="1" applyAlignment="1">
      <alignment horizontal="center" vertical="center"/>
    </xf>
    <xf numFmtId="165" fontId="0" fillId="0" borderId="90" xfId="0" applyNumberFormat="1" applyBorder="1" applyAlignment="1"/>
    <xf numFmtId="165" fontId="0" fillId="0" borderId="89" xfId="0" applyNumberFormat="1" applyBorder="1" applyAlignment="1"/>
    <xf numFmtId="0" fontId="21" fillId="0" borderId="88" xfId="0" applyNumberFormat="1" applyFont="1" applyBorder="1" applyAlignment="1">
      <alignment horizontal="center" vertical="center"/>
    </xf>
    <xf numFmtId="0" fontId="21" fillId="0" borderId="90" xfId="0" applyNumberFormat="1" applyFont="1" applyBorder="1" applyAlignment="1"/>
    <xf numFmtId="0" fontId="21" fillId="0" borderId="89" xfId="0" applyNumberFormat="1" applyFont="1" applyBorder="1" applyAlignment="1"/>
    <xf numFmtId="0" fontId="67" fillId="0" borderId="0" xfId="0" applyNumberFormat="1" applyFont="1" applyFill="1" applyBorder="1" applyAlignment="1" applyProtection="1">
      <alignment horizontal="center" vertical="center"/>
    </xf>
    <xf numFmtId="0" fontId="12" fillId="0" borderId="55" xfId="0" applyFont="1" applyBorder="1" applyAlignment="1">
      <alignment vertical="center" wrapText="1"/>
    </xf>
    <xf numFmtId="0" fontId="12" fillId="0" borderId="49" xfId="0" applyFont="1" applyBorder="1" applyAlignment="1">
      <alignment vertical="center" wrapText="1"/>
    </xf>
    <xf numFmtId="0" fontId="12" fillId="0" borderId="53" xfId="0" applyFont="1" applyBorder="1" applyAlignment="1">
      <alignment vertical="center" wrapText="1"/>
    </xf>
    <xf numFmtId="0" fontId="0" fillId="0" borderId="54" xfId="0" applyBorder="1" applyAlignment="1">
      <alignment vertical="center" wrapText="1"/>
    </xf>
    <xf numFmtId="0" fontId="0" fillId="0" borderId="56" xfId="0" applyBorder="1" applyAlignment="1">
      <alignment vertical="center" wrapText="1"/>
    </xf>
    <xf numFmtId="0" fontId="0" fillId="0" borderId="48" xfId="0" applyBorder="1" applyAlignment="1">
      <alignment vertical="center" wrapText="1"/>
    </xf>
    <xf numFmtId="0" fontId="12" fillId="0" borderId="51" xfId="0" applyFont="1"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wrapText="1"/>
    </xf>
    <xf numFmtId="0" fontId="21" fillId="0" borderId="64" xfId="0" applyFont="1" applyBorder="1" applyAlignment="1">
      <alignment vertical="center" wrapText="1"/>
    </xf>
    <xf numFmtId="0" fontId="0" fillId="0" borderId="65" xfId="0" applyBorder="1" applyAlignment="1"/>
    <xf numFmtId="0" fontId="5" fillId="2" borderId="58" xfId="0" applyFont="1" applyFill="1" applyBorder="1" applyAlignment="1" applyProtection="1">
      <alignment horizontal="left" vertical="center" wrapText="1"/>
    </xf>
    <xf numFmtId="0" fontId="0" fillId="0" borderId="59" xfId="0" applyBorder="1" applyAlignment="1">
      <alignment vertical="center"/>
    </xf>
    <xf numFmtId="0" fontId="0" fillId="0" borderId="60" xfId="0" applyBorder="1" applyAlignment="1">
      <alignment vertical="center"/>
    </xf>
    <xf numFmtId="0" fontId="21" fillId="0" borderId="66" xfId="0" applyFont="1" applyBorder="1" applyAlignment="1">
      <alignment vertical="center" wrapText="1"/>
    </xf>
    <xf numFmtId="0" fontId="0" fillId="0" borderId="68" xfId="0" applyBorder="1" applyAlignment="1"/>
    <xf numFmtId="0" fontId="21" fillId="0" borderId="94" xfId="0" applyFont="1" applyBorder="1" applyAlignment="1">
      <alignment vertical="center"/>
    </xf>
    <xf numFmtId="0" fontId="0" fillId="0" borderId="95" xfId="0" applyBorder="1" applyAlignment="1">
      <alignment vertical="center"/>
    </xf>
    <xf numFmtId="0" fontId="21" fillId="0" borderId="97" xfId="0" applyFont="1" applyBorder="1" applyAlignment="1">
      <alignment vertical="center"/>
    </xf>
    <xf numFmtId="0" fontId="0" fillId="0" borderId="98" xfId="0" applyBorder="1" applyAlignment="1">
      <alignment vertical="center"/>
    </xf>
    <xf numFmtId="0" fontId="5" fillId="2" borderId="70" xfId="0" applyFont="1" applyFill="1" applyBorder="1" applyAlignment="1" applyProtection="1">
      <alignment horizontal="left" vertical="center" wrapText="1"/>
    </xf>
    <xf numFmtId="0" fontId="0" fillId="0" borderId="71" xfId="0" applyBorder="1" applyAlignment="1">
      <alignment vertical="center"/>
    </xf>
    <xf numFmtId="0" fontId="0" fillId="0" borderId="72" xfId="0" applyBorder="1" applyAlignment="1">
      <alignment vertical="center"/>
    </xf>
    <xf numFmtId="0" fontId="18" fillId="2" borderId="80" xfId="0" applyFont="1" applyFill="1" applyBorder="1" applyAlignment="1">
      <alignment horizontal="center" vertical="center"/>
    </xf>
    <xf numFmtId="0" fontId="0" fillId="0" borderId="81" xfId="0" applyBorder="1" applyAlignment="1">
      <alignment horizontal="center" vertical="center"/>
    </xf>
    <xf numFmtId="0" fontId="18" fillId="0" borderId="82" xfId="0" applyFont="1" applyBorder="1" applyAlignment="1">
      <alignment horizontal="center" vertical="center"/>
    </xf>
    <xf numFmtId="0" fontId="21" fillId="0" borderId="73" xfId="0" applyFont="1" applyBorder="1" applyAlignment="1">
      <alignment vertical="center" wrapText="1"/>
    </xf>
    <xf numFmtId="0" fontId="0" fillId="0" borderId="74" xfId="0" applyBorder="1" applyAlignment="1"/>
    <xf numFmtId="0" fontId="74" fillId="0" borderId="137" xfId="0" applyFont="1"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colors>
    <mruColors>
      <color rgb="FF993366"/>
      <color rgb="FFFF00FF"/>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333375</xdr:colOff>
      <xdr:row>8</xdr:row>
      <xdr:rowOff>48185</xdr:rowOff>
    </xdr:to>
    <xdr:pic>
      <xdr:nvPicPr>
        <xdr:cNvPr id="3" name="Picture 1" descr="Logo_FN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95375" cy="118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0</xdr:rowOff>
    </xdr:from>
    <xdr:to>
      <xdr:col>12</xdr:col>
      <xdr:colOff>533400</xdr:colOff>
      <xdr:row>8</xdr:row>
      <xdr:rowOff>45383</xdr:rowOff>
    </xdr:to>
    <xdr:sp macro="" textlink="">
      <xdr:nvSpPr>
        <xdr:cNvPr id="7" name="Oval 14"/>
        <xdr:cNvSpPr>
          <a:spLocks noChangeArrowheads="1"/>
        </xdr:cNvSpPr>
      </xdr:nvSpPr>
      <xdr:spPr bwMode="auto">
        <a:xfrm>
          <a:off x="8382000" y="323850"/>
          <a:ext cx="1295400" cy="1188383"/>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266700</xdr:colOff>
      <xdr:row>4</xdr:row>
      <xdr:rowOff>85725</xdr:rowOff>
    </xdr:from>
    <xdr:to>
      <xdr:col>12</xdr:col>
      <xdr:colOff>295275</xdr:colOff>
      <xdr:row>6</xdr:row>
      <xdr:rowOff>9525</xdr:rowOff>
    </xdr:to>
    <xdr:sp macro="" textlink="">
      <xdr:nvSpPr>
        <xdr:cNvPr id="8" name="Text Box 15"/>
        <xdr:cNvSpPr txBox="1">
          <a:spLocks noChangeArrowheads="1"/>
        </xdr:cNvSpPr>
      </xdr:nvSpPr>
      <xdr:spPr bwMode="auto">
        <a:xfrm>
          <a:off x="8648700" y="733425"/>
          <a:ext cx="790575" cy="4191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36576" bIns="0" anchor="t" upright="1"/>
        <a:lstStyle/>
        <a:p>
          <a:pPr algn="ctr" rtl="0">
            <a:defRPr sz="1000"/>
          </a:pPr>
          <a:r>
            <a:rPr lang="fr-FR" sz="1400" b="1" i="0" u="none" strike="noStrike" baseline="0">
              <a:solidFill>
                <a:srgbClr val="993366"/>
              </a:solidFill>
              <a:latin typeface="Garamond"/>
            </a:rPr>
            <a:t>Accueil</a:t>
          </a:r>
        </a:p>
      </xdr:txBody>
    </xdr:sp>
    <xdr:clientData/>
  </xdr:twoCellAnchor>
  <xdr:twoCellAnchor editAs="oneCell">
    <xdr:from>
      <xdr:col>1</xdr:col>
      <xdr:colOff>1</xdr:colOff>
      <xdr:row>1</xdr:row>
      <xdr:rowOff>0</xdr:rowOff>
    </xdr:from>
    <xdr:to>
      <xdr:col>2</xdr:col>
      <xdr:colOff>552451</xdr:colOff>
      <xdr:row>9</xdr:row>
      <xdr:rowOff>371475</xdr:rowOff>
    </xdr:to>
    <xdr:pic>
      <xdr:nvPicPr>
        <xdr:cNvPr id="5" name="Image 4" descr="C:\Users\bacquey_d\AppData\Local\Microsoft\Windows\Temporary Internet Files\Content.Outlook\L6C6PQOG\Logo_Prevention.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161925"/>
          <a:ext cx="1314450" cy="18383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2338501</xdr:colOff>
      <xdr:row>0</xdr:row>
      <xdr:rowOff>91808</xdr:rowOff>
    </xdr:from>
    <xdr:to>
      <xdr:col>2</xdr:col>
      <xdr:colOff>4172063</xdr:colOff>
      <xdr:row>5</xdr:row>
      <xdr:rowOff>126236</xdr:rowOff>
    </xdr:to>
    <xdr:grpSp>
      <xdr:nvGrpSpPr>
        <xdr:cNvPr id="6" name="Groupe 5"/>
        <xdr:cNvGrpSpPr/>
      </xdr:nvGrpSpPr>
      <xdr:grpSpPr>
        <a:xfrm>
          <a:off x="9006001" y="91808"/>
          <a:ext cx="1833562" cy="1721386"/>
          <a:chOff x="10537031" y="166687"/>
          <a:chExt cx="1833562" cy="2047876"/>
        </a:xfrm>
      </xdr:grpSpPr>
      <xdr:sp macro="" textlink="">
        <xdr:nvSpPr>
          <xdr:cNvPr id="2" name="Oval 35"/>
          <xdr:cNvSpPr>
            <a:spLocks noChangeArrowheads="1"/>
          </xdr:cNvSpPr>
        </xdr:nvSpPr>
        <xdr:spPr bwMode="auto">
          <a:xfrm>
            <a:off x="10537031" y="166687"/>
            <a:ext cx="1833562" cy="2047876"/>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 name="Text Box 3"/>
          <xdr:cNvSpPr txBox="1">
            <a:spLocks noChangeArrowheads="1"/>
          </xdr:cNvSpPr>
        </xdr:nvSpPr>
        <xdr:spPr bwMode="auto">
          <a:xfrm>
            <a:off x="10715625" y="657226"/>
            <a:ext cx="1440655" cy="11048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fr-FR" sz="1400" b="1" i="0" u="none" strike="noStrike" baseline="0">
                <a:solidFill>
                  <a:srgbClr val="993366"/>
                </a:solidFill>
                <a:latin typeface="Garamond"/>
              </a:rPr>
              <a:t>Informations</a:t>
            </a:r>
            <a:endParaRPr lang="fr-FR" sz="1200" b="1" i="0" u="none" strike="noStrike" baseline="0">
              <a:solidFill>
                <a:srgbClr val="000000"/>
              </a:solidFill>
              <a:latin typeface="Garamond"/>
            </a:endParaRPr>
          </a:p>
          <a:p>
            <a:pPr algn="ctr" rtl="0">
              <a:defRPr sz="1000"/>
            </a:pPr>
            <a:r>
              <a:rPr lang="fr-FR" sz="1200" b="1" i="0" u="none" strike="noStrike" baseline="0">
                <a:solidFill>
                  <a:srgbClr val="000000"/>
                </a:solidFill>
                <a:latin typeface="Garamond"/>
              </a:rPr>
              <a:t>Renseignements administratifs et description du projet</a:t>
            </a:r>
          </a:p>
        </xdr:txBody>
      </xdr:sp>
    </xdr:grpSp>
    <xdr:clientData/>
  </xdr:twoCellAnchor>
  <xdr:twoCellAnchor>
    <xdr:from>
      <xdr:col>0</xdr:col>
      <xdr:colOff>4905375</xdr:colOff>
      <xdr:row>14</xdr:row>
      <xdr:rowOff>95250</xdr:rowOff>
    </xdr:from>
    <xdr:to>
      <xdr:col>0</xdr:col>
      <xdr:colOff>5667375</xdr:colOff>
      <xdr:row>14</xdr:row>
      <xdr:rowOff>638175</xdr:rowOff>
    </xdr:to>
    <xdr:sp macro="" textlink="">
      <xdr:nvSpPr>
        <xdr:cNvPr id="7" name="Text Box 50"/>
        <xdr:cNvSpPr txBox="1">
          <a:spLocks noChangeArrowheads="1"/>
        </xdr:cNvSpPr>
      </xdr:nvSpPr>
      <xdr:spPr bwMode="auto">
        <a:xfrm>
          <a:off x="4905375" y="3881438"/>
          <a:ext cx="762000" cy="542925"/>
        </a:xfrm>
        <a:prstGeom prst="rect">
          <a:avLst/>
        </a:prstGeom>
        <a:solidFill>
          <a:schemeClr val="bg1">
            <a:lumMod val="85000"/>
          </a:schemeClr>
        </a:solidFill>
        <a:ln>
          <a:noFill/>
        </a:ln>
        <a:effectLst/>
        <a:extLst/>
      </xdr:spPr>
      <xdr:txBody>
        <a:bodyPr vertOverflow="clip" wrap="square" lIns="137160" tIns="54864" rIns="0" bIns="0" anchor="t" upright="1"/>
        <a:lstStyle/>
        <a:p>
          <a:pPr algn="l" rtl="0">
            <a:defRPr sz="1000"/>
          </a:pPr>
          <a:endParaRPr lang="fr-FR" sz="3600" b="1" i="0" u="none" strike="noStrike" baseline="0">
            <a:solidFill>
              <a:srgbClr val="993366"/>
            </a:solidFill>
            <a:latin typeface="Wingdings 2"/>
          </a:endParaRPr>
        </a:p>
      </xdr:txBody>
    </xdr:sp>
    <xdr:clientData/>
  </xdr:twoCellAnchor>
  <xdr:twoCellAnchor editAs="oneCell">
    <xdr:from>
      <xdr:col>0</xdr:col>
      <xdr:colOff>527890</xdr:colOff>
      <xdr:row>1</xdr:row>
      <xdr:rowOff>11475</xdr:rowOff>
    </xdr:from>
    <xdr:to>
      <xdr:col>0</xdr:col>
      <xdr:colOff>1882047</xdr:colOff>
      <xdr:row>5</xdr:row>
      <xdr:rowOff>504939</xdr:rowOff>
    </xdr:to>
    <xdr:pic>
      <xdr:nvPicPr>
        <xdr:cNvPr id="9" name="Image 8" descr="C:\Users\bacquey_d\AppData\Local\Microsoft\Windows\Temporary Internet Files\Content.Outlook\L6C6PQOG\Logo_Prevention.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890" y="183614"/>
          <a:ext cx="1354157" cy="20082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988219</xdr:colOff>
      <xdr:row>0</xdr:row>
      <xdr:rowOff>119064</xdr:rowOff>
    </xdr:from>
    <xdr:to>
      <xdr:col>5</xdr:col>
      <xdr:colOff>119856</xdr:colOff>
      <xdr:row>4</xdr:row>
      <xdr:rowOff>663577</xdr:rowOff>
    </xdr:to>
    <xdr:sp macro="" textlink="">
      <xdr:nvSpPr>
        <xdr:cNvPr id="6" name="Oval 283"/>
        <xdr:cNvSpPr>
          <a:spLocks noChangeArrowheads="1"/>
        </xdr:cNvSpPr>
      </xdr:nvSpPr>
      <xdr:spPr bwMode="auto">
        <a:xfrm>
          <a:off x="9191625" y="119064"/>
          <a:ext cx="1727200" cy="1627982"/>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4</xdr:col>
      <xdr:colOff>988219</xdr:colOff>
      <xdr:row>2</xdr:row>
      <xdr:rowOff>238125</xdr:rowOff>
    </xdr:from>
    <xdr:to>
      <xdr:col>5</xdr:col>
      <xdr:colOff>152397</xdr:colOff>
      <xdr:row>4</xdr:row>
      <xdr:rowOff>226219</xdr:rowOff>
    </xdr:to>
    <xdr:pic>
      <xdr:nvPicPr>
        <xdr:cNvPr id="7" name="Image 6"/>
        <xdr:cNvPicPr>
          <a:picLocks noChangeAspect="1"/>
        </xdr:cNvPicPr>
      </xdr:nvPicPr>
      <xdr:blipFill>
        <a:blip xmlns:r="http://schemas.openxmlformats.org/officeDocument/2006/relationships" r:embed="rId1"/>
        <a:stretch>
          <a:fillRect/>
        </a:stretch>
      </xdr:blipFill>
      <xdr:spPr>
        <a:xfrm>
          <a:off x="9191625" y="607219"/>
          <a:ext cx="1759741" cy="702469"/>
        </a:xfrm>
        <a:prstGeom prst="rect">
          <a:avLst/>
        </a:prstGeom>
      </xdr:spPr>
    </xdr:pic>
    <xdr:clientData/>
  </xdr:twoCellAnchor>
  <xdr:twoCellAnchor editAs="oneCell">
    <xdr:from>
      <xdr:col>1</xdr:col>
      <xdr:colOff>221380</xdr:colOff>
      <xdr:row>1</xdr:row>
      <xdr:rowOff>1</xdr:rowOff>
    </xdr:from>
    <xdr:to>
      <xdr:col>1</xdr:col>
      <xdr:colOff>1238249</xdr:colOff>
      <xdr:row>4</xdr:row>
      <xdr:rowOff>559594</xdr:rowOff>
    </xdr:to>
    <xdr:pic>
      <xdr:nvPicPr>
        <xdr:cNvPr id="8" name="Image 7"/>
        <xdr:cNvPicPr>
          <a:picLocks noChangeAspect="1"/>
        </xdr:cNvPicPr>
      </xdr:nvPicPr>
      <xdr:blipFill>
        <a:blip xmlns:r="http://schemas.openxmlformats.org/officeDocument/2006/relationships" r:embed="rId2"/>
        <a:stretch>
          <a:fillRect/>
        </a:stretch>
      </xdr:blipFill>
      <xdr:spPr>
        <a:xfrm>
          <a:off x="840505" y="166689"/>
          <a:ext cx="1016869" cy="1476374"/>
        </a:xfrm>
        <a:prstGeom prst="rect">
          <a:avLst/>
        </a:prstGeom>
      </xdr:spPr>
    </xdr:pic>
    <xdr:clientData/>
  </xdr:twoCellAnchor>
  <xdr:twoCellAnchor editAs="oneCell">
    <xdr:from>
      <xdr:col>1</xdr:col>
      <xdr:colOff>214984</xdr:colOff>
      <xdr:row>1</xdr:row>
      <xdr:rowOff>10309</xdr:rowOff>
    </xdr:from>
    <xdr:to>
      <xdr:col>1</xdr:col>
      <xdr:colOff>1393210</xdr:colOff>
      <xdr:row>4</xdr:row>
      <xdr:rowOff>682389</xdr:rowOff>
    </xdr:to>
    <xdr:pic>
      <xdr:nvPicPr>
        <xdr:cNvPr id="5" name="Image 4" descr="C:\Users\bacquey_d\AppData\Local\Microsoft\Windows\Temporary Internet Files\Content.Outlook\L6C6PQOG\Logo_Prevention.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0506" y="166690"/>
          <a:ext cx="1178226" cy="15819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117475</xdr:colOff>
      <xdr:row>2</xdr:row>
      <xdr:rowOff>111125</xdr:rowOff>
    </xdr:from>
    <xdr:to>
      <xdr:col>1</xdr:col>
      <xdr:colOff>1212850</xdr:colOff>
      <xdr:row>6</xdr:row>
      <xdr:rowOff>111125</xdr:rowOff>
    </xdr:to>
    <xdr:pic>
      <xdr:nvPicPr>
        <xdr:cNvPr id="11266" name="Picture 1" descr="Logo_FN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 y="492125"/>
          <a:ext cx="109537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rsions%202014/CC%20EvRP%20CDG%20sign&#233;s%20avt%202014/2014%20FNPRensadm%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éservé FNP"/>
      <sheetName val="Informations "/>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showRowColHeaders="0" tabSelected="1" workbookViewId="0">
      <selection activeCell="B32" sqref="B32:M32"/>
    </sheetView>
  </sheetViews>
  <sheetFormatPr baseColWidth="10" defaultColWidth="0" defaultRowHeight="12.75" zeroHeight="1" x14ac:dyDescent="0.2"/>
  <cols>
    <col min="1" max="14" width="11.42578125" customWidth="1"/>
    <col min="15" max="16384" width="11.42578125" hidden="1"/>
  </cols>
  <sheetData>
    <row r="1" spans="2:13" x14ac:dyDescent="0.2"/>
    <row r="2" spans="2:13" x14ac:dyDescent="0.2"/>
    <row r="3" spans="2:13" x14ac:dyDescent="0.2"/>
    <row r="4" spans="2:13" x14ac:dyDescent="0.2"/>
    <row r="5" spans="2:13" ht="26.25" x14ac:dyDescent="0.2">
      <c r="D5" s="264" t="s">
        <v>241</v>
      </c>
      <c r="E5" s="264"/>
      <c r="F5" s="264"/>
      <c r="G5" s="264"/>
      <c r="H5" s="264"/>
      <c r="I5" s="264"/>
      <c r="J5" s="264"/>
      <c r="K5" s="264"/>
    </row>
    <row r="6" spans="2:13" x14ac:dyDescent="0.2"/>
    <row r="7" spans="2:13" x14ac:dyDescent="0.2"/>
    <row r="8" spans="2:13" x14ac:dyDescent="0.2"/>
    <row r="9" spans="2:13" x14ac:dyDescent="0.2">
      <c r="E9" s="267" t="s">
        <v>247</v>
      </c>
      <c r="F9" s="267"/>
      <c r="G9" s="267"/>
      <c r="H9" s="267"/>
      <c r="I9" s="267"/>
      <c r="J9" s="267"/>
      <c r="K9" s="267"/>
    </row>
    <row r="10" spans="2:13" ht="37.5" customHeight="1" x14ac:dyDescent="0.2">
      <c r="E10" s="267"/>
      <c r="F10" s="267"/>
      <c r="G10" s="267"/>
      <c r="H10" s="267"/>
      <c r="I10" s="267"/>
      <c r="J10" s="267"/>
      <c r="K10" s="267"/>
    </row>
    <row r="11" spans="2:13" ht="30.75" customHeight="1" x14ac:dyDescent="0.2">
      <c r="E11" s="267" t="s">
        <v>35</v>
      </c>
      <c r="F11" s="267"/>
      <c r="G11" s="267"/>
      <c r="H11" s="267"/>
      <c r="I11" s="267"/>
      <c r="J11" s="267"/>
      <c r="K11" s="267"/>
    </row>
    <row r="12" spans="2:13" x14ac:dyDescent="0.2"/>
    <row r="13" spans="2:13" x14ac:dyDescent="0.2">
      <c r="G13" t="s">
        <v>259</v>
      </c>
    </row>
    <row r="14" spans="2:13" ht="82.5" customHeight="1" x14ac:dyDescent="0.3">
      <c r="B14" s="265" t="s">
        <v>248</v>
      </c>
      <c r="C14" s="265"/>
      <c r="D14" s="265"/>
      <c r="E14" s="265"/>
      <c r="F14" s="265"/>
      <c r="G14" s="265"/>
      <c r="H14" s="265"/>
      <c r="I14" s="265"/>
      <c r="J14" s="265"/>
      <c r="K14" s="265"/>
      <c r="L14" s="265"/>
      <c r="M14" s="265"/>
    </row>
    <row r="15" spans="2:13" x14ac:dyDescent="0.2"/>
    <row r="16" spans="2:13" ht="45" customHeight="1" x14ac:dyDescent="0.2">
      <c r="B16" s="266" t="s">
        <v>249</v>
      </c>
      <c r="C16" s="266"/>
      <c r="D16" s="266"/>
      <c r="E16" s="266"/>
      <c r="F16" s="266"/>
      <c r="G16" s="266"/>
      <c r="H16" s="266"/>
      <c r="I16" s="266"/>
      <c r="J16" s="266"/>
      <c r="K16" s="266"/>
      <c r="L16" s="266"/>
      <c r="M16" s="266"/>
    </row>
    <row r="17" spans="2:13" x14ac:dyDescent="0.2"/>
    <row r="18" spans="2:13" ht="18.75" x14ac:dyDescent="0.2">
      <c r="B18" s="203" t="s">
        <v>250</v>
      </c>
    </row>
    <row r="19" spans="2:13" x14ac:dyDescent="0.2"/>
    <row r="20" spans="2:13" ht="18.75" x14ac:dyDescent="0.2">
      <c r="B20" s="203" t="s">
        <v>251</v>
      </c>
    </row>
    <row r="21" spans="2:13" x14ac:dyDescent="0.2"/>
    <row r="22" spans="2:13" ht="36" customHeight="1" x14ac:dyDescent="0.2">
      <c r="B22" s="263" t="s">
        <v>252</v>
      </c>
      <c r="C22" s="263"/>
      <c r="D22" s="263"/>
      <c r="E22" s="263"/>
      <c r="F22" s="263"/>
      <c r="G22" s="263"/>
      <c r="H22" s="263"/>
      <c r="I22" s="263"/>
      <c r="J22" s="263"/>
      <c r="K22" s="263"/>
      <c r="L22" s="263"/>
      <c r="M22" s="263"/>
    </row>
    <row r="23" spans="2:13" x14ac:dyDescent="0.2"/>
    <row r="24" spans="2:13" ht="73.5" customHeight="1" x14ac:dyDescent="0.2">
      <c r="B24" s="263" t="s">
        <v>253</v>
      </c>
      <c r="C24" s="263"/>
      <c r="D24" s="263"/>
      <c r="E24" s="263"/>
      <c r="F24" s="263"/>
      <c r="G24" s="263"/>
      <c r="H24" s="263"/>
      <c r="I24" s="263"/>
      <c r="J24" s="263"/>
      <c r="K24" s="263"/>
      <c r="L24" s="263"/>
      <c r="M24" s="263"/>
    </row>
    <row r="25" spans="2:13" x14ac:dyDescent="0.2"/>
    <row r="26" spans="2:13" x14ac:dyDescent="0.2"/>
    <row r="27" spans="2:13" ht="18.75" x14ac:dyDescent="0.2">
      <c r="B27" s="203" t="s">
        <v>254</v>
      </c>
    </row>
    <row r="28" spans="2:13" ht="35.25" customHeight="1" x14ac:dyDescent="0.2">
      <c r="B28" s="263" t="s">
        <v>255</v>
      </c>
      <c r="C28" s="263"/>
      <c r="D28" s="263"/>
      <c r="E28" s="263"/>
      <c r="F28" s="263"/>
      <c r="G28" s="263"/>
      <c r="H28" s="263"/>
      <c r="I28" s="263"/>
      <c r="J28" s="263"/>
      <c r="K28" s="263"/>
      <c r="L28" s="263"/>
      <c r="M28" s="263"/>
    </row>
    <row r="29" spans="2:13" x14ac:dyDescent="0.2"/>
    <row r="30" spans="2:13" ht="18.75" x14ac:dyDescent="0.2">
      <c r="B30" s="203" t="s">
        <v>256</v>
      </c>
    </row>
    <row r="31" spans="2:13" x14ac:dyDescent="0.2"/>
    <row r="32" spans="2:13" ht="37.5" customHeight="1" x14ac:dyDescent="0.2">
      <c r="B32" s="263" t="s">
        <v>257</v>
      </c>
      <c r="C32" s="263"/>
      <c r="D32" s="263"/>
      <c r="E32" s="263"/>
      <c r="F32" s="263"/>
      <c r="G32" s="263"/>
      <c r="H32" s="263"/>
      <c r="I32" s="263"/>
      <c r="J32" s="263"/>
      <c r="K32" s="263"/>
      <c r="L32" s="263"/>
      <c r="M32" s="263"/>
    </row>
    <row r="33" spans="2:2" x14ac:dyDescent="0.2"/>
    <row r="34" spans="2:2" ht="18.75" x14ac:dyDescent="0.2">
      <c r="B34" s="203" t="s">
        <v>258</v>
      </c>
    </row>
    <row r="35" spans="2:2" x14ac:dyDescent="0.2"/>
    <row r="36" spans="2:2" x14ac:dyDescent="0.2"/>
    <row r="37" spans="2:2" x14ac:dyDescent="0.2"/>
  </sheetData>
  <sheetProtection password="CB6D" sheet="1" objects="1" scenarios="1"/>
  <mergeCells count="9">
    <mergeCell ref="B22:M22"/>
    <mergeCell ref="B24:M24"/>
    <mergeCell ref="B28:M28"/>
    <mergeCell ref="B32:M32"/>
    <mergeCell ref="D5:K5"/>
    <mergeCell ref="B14:M14"/>
    <mergeCell ref="B16:M16"/>
    <mergeCell ref="E9:K10"/>
    <mergeCell ref="E11:K11"/>
  </mergeCell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N172"/>
  <sheetViews>
    <sheetView showGridLines="0" zoomScale="83" zoomScaleNormal="83" zoomScaleSheetLayoutView="85" workbookViewId="0">
      <selection activeCell="B12" sqref="B12"/>
    </sheetView>
  </sheetViews>
  <sheetFormatPr baseColWidth="10" defaultColWidth="11.42578125" defaultRowHeight="15.75" zeroHeight="1" outlineLevelRow="1" x14ac:dyDescent="0.25"/>
  <cols>
    <col min="1" max="1" width="52.42578125" style="29" customWidth="1"/>
    <col min="2" max="2" width="47.5703125" style="30" customWidth="1"/>
    <col min="3" max="3" width="71.28515625" style="30" customWidth="1"/>
    <col min="4" max="4" width="30.28515625" style="29" customWidth="1"/>
    <col min="5" max="6" width="17.28515625" style="222" hidden="1" customWidth="1"/>
    <col min="7" max="7" width="28.7109375" style="222" hidden="1" customWidth="1"/>
    <col min="8" max="8" width="17.140625" style="222" hidden="1" customWidth="1"/>
    <col min="9" max="10" width="28.28515625" style="222" hidden="1" customWidth="1"/>
    <col min="11" max="11" width="23.85546875" style="222" hidden="1" customWidth="1"/>
    <col min="12" max="12" width="23.28515625" style="222" hidden="1" customWidth="1"/>
    <col min="13" max="13" width="18.140625" style="222" hidden="1" customWidth="1"/>
    <col min="14" max="14" width="11.42578125" style="222" customWidth="1"/>
    <col min="15" max="15" width="11.42578125" style="29" customWidth="1"/>
    <col min="16" max="16384" width="11.42578125" style="29"/>
  </cols>
  <sheetData>
    <row r="1" spans="1:13" ht="13.5" customHeight="1" x14ac:dyDescent="0.25">
      <c r="A1" s="30"/>
      <c r="C1" s="29"/>
    </row>
    <row r="2" spans="1:13" ht="30" customHeight="1" x14ac:dyDescent="0.25">
      <c r="A2" s="30"/>
      <c r="C2" s="29"/>
    </row>
    <row r="3" spans="1:13" ht="30" customHeight="1" x14ac:dyDescent="0.25">
      <c r="A3" s="306" t="s">
        <v>241</v>
      </c>
      <c r="B3" s="307"/>
      <c r="C3" s="307"/>
      <c r="E3" s="223" t="s">
        <v>196</v>
      </c>
      <c r="F3" s="223"/>
      <c r="G3" s="223" t="s">
        <v>196</v>
      </c>
      <c r="H3" s="223" t="s">
        <v>196</v>
      </c>
      <c r="I3" s="223" t="s">
        <v>196</v>
      </c>
      <c r="J3" s="223"/>
      <c r="K3" s="223" t="s">
        <v>196</v>
      </c>
      <c r="L3" s="223" t="s">
        <v>196</v>
      </c>
      <c r="M3" s="223" t="s">
        <v>196</v>
      </c>
    </row>
    <row r="4" spans="1:13" ht="30" customHeight="1" x14ac:dyDescent="0.25">
      <c r="A4" s="307"/>
      <c r="B4" s="307"/>
      <c r="C4" s="307"/>
      <c r="E4" s="224"/>
      <c r="F4" s="224" t="s">
        <v>323</v>
      </c>
      <c r="G4" s="225" t="s">
        <v>322</v>
      </c>
      <c r="H4" s="225" t="s">
        <v>6</v>
      </c>
      <c r="I4" s="225" t="s">
        <v>339</v>
      </c>
      <c r="J4" s="225" t="s">
        <v>340</v>
      </c>
      <c r="K4" s="225" t="s">
        <v>150</v>
      </c>
      <c r="L4" s="225" t="s">
        <v>151</v>
      </c>
      <c r="M4" s="225" t="s">
        <v>197</v>
      </c>
    </row>
    <row r="5" spans="1:13" ht="30" customHeight="1" x14ac:dyDescent="0.35">
      <c r="A5" s="30"/>
      <c r="C5" s="31"/>
      <c r="E5" s="226" t="s">
        <v>198</v>
      </c>
      <c r="F5" s="226" t="s">
        <v>324</v>
      </c>
      <c r="G5" s="226" t="s">
        <v>161</v>
      </c>
      <c r="H5" s="226" t="s">
        <v>199</v>
      </c>
      <c r="I5" s="224" t="s">
        <v>203</v>
      </c>
      <c r="J5" s="224" t="s">
        <v>203</v>
      </c>
      <c r="K5" s="224" t="s">
        <v>200</v>
      </c>
      <c r="L5" s="226" t="s">
        <v>205</v>
      </c>
      <c r="M5" s="226"/>
    </row>
    <row r="6" spans="1:13" ht="46.5" customHeight="1" x14ac:dyDescent="0.35">
      <c r="A6" s="308" t="s">
        <v>351</v>
      </c>
      <c r="B6" s="309"/>
      <c r="C6" s="309"/>
      <c r="E6" s="226" t="s">
        <v>201</v>
      </c>
      <c r="F6" s="226" t="s">
        <v>325</v>
      </c>
      <c r="G6" s="226" t="s">
        <v>217</v>
      </c>
      <c r="H6" s="226" t="s">
        <v>202</v>
      </c>
      <c r="I6" s="224" t="s">
        <v>208</v>
      </c>
      <c r="J6" s="224" t="s">
        <v>159</v>
      </c>
      <c r="K6" s="226" t="s">
        <v>204</v>
      </c>
      <c r="L6" s="226" t="s">
        <v>209</v>
      </c>
      <c r="M6" s="226" t="s">
        <v>152</v>
      </c>
    </row>
    <row r="7" spans="1:13" ht="15" customHeight="1" x14ac:dyDescent="0.25">
      <c r="A7" s="28"/>
      <c r="B7" s="28"/>
      <c r="C7" s="49"/>
      <c r="E7" s="226" t="s">
        <v>153</v>
      </c>
      <c r="F7" s="226" t="s">
        <v>326</v>
      </c>
      <c r="G7" s="226" t="s">
        <v>156</v>
      </c>
      <c r="H7" s="226"/>
      <c r="I7" s="226" t="s">
        <v>330</v>
      </c>
      <c r="J7" s="226" t="s">
        <v>331</v>
      </c>
      <c r="K7" s="226" t="s">
        <v>154</v>
      </c>
      <c r="L7" s="243" t="s">
        <v>338</v>
      </c>
      <c r="M7" s="222" t="s">
        <v>177</v>
      </c>
    </row>
    <row r="8" spans="1:13" ht="34.5" customHeight="1" x14ac:dyDescent="0.25">
      <c r="A8" s="310" t="s">
        <v>35</v>
      </c>
      <c r="B8" s="311"/>
      <c r="C8" s="311"/>
      <c r="E8" s="224" t="s">
        <v>206</v>
      </c>
      <c r="F8" s="224" t="s">
        <v>327</v>
      </c>
      <c r="G8" s="226" t="s">
        <v>163</v>
      </c>
      <c r="I8" s="226"/>
      <c r="J8" s="226"/>
      <c r="K8" s="226" t="s">
        <v>207</v>
      </c>
      <c r="L8" s="244" t="s">
        <v>218</v>
      </c>
      <c r="M8" s="14" t="s">
        <v>155</v>
      </c>
    </row>
    <row r="9" spans="1:13" ht="18" customHeight="1" thickBot="1" x14ac:dyDescent="0.3">
      <c r="A9" s="277"/>
      <c r="B9" s="278"/>
      <c r="C9" s="279"/>
      <c r="E9" s="224"/>
      <c r="F9" s="224" t="s">
        <v>328</v>
      </c>
      <c r="G9" s="226" t="s">
        <v>210</v>
      </c>
      <c r="I9" s="226"/>
      <c r="K9" s="226"/>
      <c r="M9" s="14"/>
    </row>
    <row r="10" spans="1:13" ht="60.75" customHeight="1" x14ac:dyDescent="0.25">
      <c r="A10" s="280" t="s">
        <v>132</v>
      </c>
      <c r="B10" s="281"/>
      <c r="C10" s="282"/>
      <c r="E10" s="224"/>
      <c r="F10" s="224" t="s">
        <v>329</v>
      </c>
      <c r="G10" s="226" t="s">
        <v>211</v>
      </c>
      <c r="I10" s="226"/>
      <c r="J10" s="226"/>
      <c r="K10" s="226" t="s">
        <v>157</v>
      </c>
      <c r="L10" s="226"/>
      <c r="M10" s="14"/>
    </row>
    <row r="11" spans="1:13" ht="33" customHeight="1" x14ac:dyDescent="0.25">
      <c r="A11" s="44" t="s">
        <v>133</v>
      </c>
      <c r="B11" s="45"/>
      <c r="C11" s="46" t="s">
        <v>168</v>
      </c>
      <c r="E11" s="224"/>
      <c r="F11" s="224"/>
      <c r="G11" s="226" t="s">
        <v>212</v>
      </c>
      <c r="H11" s="224"/>
      <c r="I11" s="226"/>
      <c r="J11" s="226"/>
      <c r="K11" s="226" t="s">
        <v>158</v>
      </c>
      <c r="L11" s="224"/>
      <c r="M11" s="226"/>
    </row>
    <row r="12" spans="1:13" ht="35.1" customHeight="1" x14ac:dyDescent="0.25">
      <c r="A12" s="218" t="s">
        <v>318</v>
      </c>
      <c r="B12" s="219"/>
      <c r="C12" s="220" t="s">
        <v>319</v>
      </c>
      <c r="E12" s="224"/>
      <c r="F12" s="224"/>
      <c r="G12" s="224" t="s">
        <v>321</v>
      </c>
      <c r="H12" s="224"/>
      <c r="K12" s="224" t="s">
        <v>160</v>
      </c>
      <c r="L12" s="226"/>
      <c r="M12" s="226"/>
    </row>
    <row r="13" spans="1:13" ht="35.1" customHeight="1" x14ac:dyDescent="0.25">
      <c r="A13" s="218"/>
      <c r="B13" s="221" t="str">
        <f>IF(B12="","Veuillez sélectionner la fonction publique d'appartenance","")</f>
        <v>Veuillez sélectionner la fonction publique d'appartenance</v>
      </c>
      <c r="C13" s="220"/>
      <c r="E13" s="224"/>
      <c r="F13" s="224"/>
      <c r="G13" s="224" t="s">
        <v>213</v>
      </c>
      <c r="H13" s="224"/>
      <c r="I13" s="224"/>
      <c r="J13" s="224"/>
      <c r="K13" s="226" t="s">
        <v>162</v>
      </c>
      <c r="M13" s="224"/>
    </row>
    <row r="14" spans="1:13" ht="59.25" customHeight="1" x14ac:dyDescent="0.25">
      <c r="A14" s="237" t="str">
        <f>IF(OR(B12="Territoriale",B12=""),"La démarche de prévention est-elle réalisée avec le soutien du CDG FPT (réponse obligatoire)","")</f>
        <v>La démarche de prévention est-elle réalisée avec le soutien du CDG FPT (réponse obligatoire)</v>
      </c>
      <c r="B14" s="213"/>
      <c r="C14" s="115" t="str">
        <f>IF(A14="","","Répondez par Oui ou par Non")</f>
        <v>Répondez par Oui ou par Non</v>
      </c>
      <c r="E14" s="224"/>
      <c r="F14" s="224"/>
      <c r="G14" s="224" t="s">
        <v>214</v>
      </c>
      <c r="H14" s="224"/>
      <c r="I14" s="224"/>
      <c r="J14" s="224"/>
      <c r="K14" s="226"/>
      <c r="M14" s="224"/>
    </row>
    <row r="15" spans="1:13" ht="35.25" customHeight="1" x14ac:dyDescent="0.25">
      <c r="A15" s="238" t="s">
        <v>336</v>
      </c>
      <c r="B15" s="236"/>
      <c r="C15" s="242" t="str">
        <f>IF(B15="","Indiquer le n° de département",VLOOKUP(B15,FS!I4:L107,2))</f>
        <v>Indiquer le n° de département</v>
      </c>
      <c r="E15" s="224"/>
      <c r="F15" s="224"/>
      <c r="G15" s="224" t="s">
        <v>215</v>
      </c>
      <c r="H15" s="224"/>
      <c r="I15" s="224"/>
      <c r="J15" s="224"/>
      <c r="K15" s="226"/>
      <c r="M15" s="224"/>
    </row>
    <row r="16" spans="1:13" ht="37.5" x14ac:dyDescent="0.25">
      <c r="A16" s="105" t="s">
        <v>32</v>
      </c>
      <c r="B16" s="106"/>
      <c r="C16" s="109" t="s">
        <v>315</v>
      </c>
      <c r="E16" s="224"/>
      <c r="F16" s="224"/>
      <c r="G16" s="226" t="s">
        <v>164</v>
      </c>
      <c r="H16" s="224"/>
      <c r="I16" s="224"/>
      <c r="J16" s="224"/>
      <c r="K16" s="226"/>
      <c r="M16" s="224"/>
    </row>
    <row r="17" spans="1:13" ht="35.25" customHeight="1" x14ac:dyDescent="0.25">
      <c r="A17" s="102"/>
      <c r="B17" s="239" t="str">
        <f>IF(B16="mairie","Remplacer par Commune","")</f>
        <v/>
      </c>
      <c r="C17" s="240"/>
      <c r="E17" s="224"/>
      <c r="F17" s="224"/>
      <c r="G17" s="224" t="s">
        <v>216</v>
      </c>
      <c r="H17" s="224"/>
      <c r="I17" s="224"/>
      <c r="J17" s="224"/>
      <c r="K17" s="226"/>
      <c r="M17" s="224"/>
    </row>
    <row r="18" spans="1:13" ht="57" customHeight="1" x14ac:dyDescent="0.25">
      <c r="A18" s="103" t="s">
        <v>31</v>
      </c>
      <c r="B18" s="107"/>
      <c r="C18" s="110" t="s">
        <v>305</v>
      </c>
      <c r="E18" s="224"/>
      <c r="F18" s="224"/>
      <c r="G18" s="226" t="s">
        <v>165</v>
      </c>
      <c r="H18" s="224"/>
      <c r="I18" s="224"/>
      <c r="J18" s="224"/>
      <c r="K18" s="226"/>
      <c r="L18" s="224"/>
      <c r="M18" s="224"/>
    </row>
    <row r="19" spans="1:13" ht="33" customHeight="1" x14ac:dyDescent="0.25">
      <c r="A19" s="103" t="s">
        <v>26</v>
      </c>
      <c r="B19" s="262"/>
      <c r="C19" s="110"/>
      <c r="E19" s="224"/>
      <c r="F19" s="224"/>
      <c r="G19" s="226"/>
      <c r="H19" s="224"/>
      <c r="I19" s="224"/>
      <c r="J19" s="224"/>
      <c r="K19" s="226"/>
      <c r="L19" s="224"/>
      <c r="M19" s="224"/>
    </row>
    <row r="20" spans="1:13" ht="44.25" customHeight="1" x14ac:dyDescent="0.25">
      <c r="A20" s="104" t="s">
        <v>1</v>
      </c>
      <c r="B20" s="113"/>
      <c r="C20" s="111" t="s">
        <v>245</v>
      </c>
      <c r="E20" s="224"/>
      <c r="F20" s="224"/>
      <c r="G20" s="226"/>
      <c r="H20" s="224"/>
      <c r="I20" s="224"/>
      <c r="J20" s="224"/>
      <c r="K20" s="224"/>
      <c r="L20" s="224"/>
      <c r="M20" s="224"/>
    </row>
    <row r="21" spans="1:13" ht="18" customHeight="1" x14ac:dyDescent="0.25">
      <c r="A21" s="277"/>
      <c r="B21" s="278"/>
      <c r="C21" s="279"/>
      <c r="E21" s="224"/>
      <c r="F21" s="224"/>
      <c r="G21" s="226"/>
      <c r="H21" s="224"/>
      <c r="I21" s="224"/>
      <c r="J21" s="224"/>
      <c r="K21" s="224"/>
      <c r="L21" s="224"/>
      <c r="M21" s="224"/>
    </row>
    <row r="22" spans="1:13" ht="30" customHeight="1" x14ac:dyDescent="0.25">
      <c r="A22" s="44" t="s">
        <v>134</v>
      </c>
      <c r="B22" s="45"/>
      <c r="C22" s="46" t="s">
        <v>168</v>
      </c>
      <c r="E22" s="224"/>
      <c r="F22" s="224"/>
      <c r="G22" s="226"/>
      <c r="H22" s="224"/>
      <c r="I22" s="224"/>
      <c r="J22" s="224"/>
      <c r="K22" s="224"/>
      <c r="L22" s="224"/>
      <c r="M22" s="224"/>
    </row>
    <row r="23" spans="1:13" ht="43.5" customHeight="1" x14ac:dyDescent="0.25">
      <c r="A23" s="102" t="s">
        <v>12</v>
      </c>
      <c r="B23" s="114"/>
      <c r="C23" s="115" t="s">
        <v>306</v>
      </c>
      <c r="E23" s="224"/>
      <c r="F23" s="227"/>
      <c r="H23" s="224"/>
      <c r="I23" s="224"/>
      <c r="J23" s="224"/>
      <c r="K23" s="224"/>
      <c r="L23" s="224"/>
      <c r="M23" s="224"/>
    </row>
    <row r="24" spans="1:13" ht="36.75" customHeight="1" x14ac:dyDescent="0.25">
      <c r="A24" s="103" t="s">
        <v>13</v>
      </c>
      <c r="B24" s="114"/>
      <c r="C24" s="110"/>
      <c r="E24" s="14"/>
      <c r="F24" s="14"/>
      <c r="H24" s="224"/>
      <c r="I24" s="224"/>
      <c r="J24" s="224"/>
      <c r="K24" s="224"/>
      <c r="L24" s="224"/>
      <c r="M24" s="224"/>
    </row>
    <row r="25" spans="1:13" ht="24.95" customHeight="1" x14ac:dyDescent="0.25">
      <c r="A25" s="103" t="s">
        <v>14</v>
      </c>
      <c r="B25" s="116"/>
      <c r="C25" s="110" t="s">
        <v>171</v>
      </c>
      <c r="E25" s="14"/>
      <c r="F25" s="14"/>
      <c r="H25" s="14"/>
      <c r="I25" s="14"/>
      <c r="J25" s="14"/>
      <c r="K25" s="14"/>
      <c r="L25" s="14"/>
      <c r="M25" s="14"/>
    </row>
    <row r="26" spans="1:13" ht="24.95" customHeight="1" x14ac:dyDescent="0.25">
      <c r="A26" s="103" t="s">
        <v>15</v>
      </c>
      <c r="B26" s="211"/>
      <c r="C26" s="110"/>
      <c r="E26" s="14"/>
      <c r="F26" s="14"/>
      <c r="H26" s="14"/>
      <c r="I26" s="14"/>
      <c r="J26" s="14"/>
      <c r="K26" s="14"/>
      <c r="L26" s="14"/>
      <c r="M26" s="14"/>
    </row>
    <row r="27" spans="1:13" ht="24.95" customHeight="1" x14ac:dyDescent="0.25">
      <c r="A27" s="103" t="s">
        <v>16</v>
      </c>
      <c r="B27" s="116"/>
      <c r="C27" s="110" t="s">
        <v>307</v>
      </c>
      <c r="E27" s="14"/>
      <c r="F27" s="14"/>
      <c r="H27" s="14"/>
      <c r="I27" s="14"/>
      <c r="J27" s="14"/>
      <c r="K27" s="14"/>
      <c r="L27" s="14"/>
      <c r="M27" s="14"/>
    </row>
    <row r="28" spans="1:13" ht="24.95" customHeight="1" x14ac:dyDescent="0.25">
      <c r="A28" s="104" t="s">
        <v>17</v>
      </c>
      <c r="B28" s="117"/>
      <c r="C28" s="111" t="s">
        <v>169</v>
      </c>
      <c r="E28" s="14"/>
      <c r="F28" s="14"/>
      <c r="H28" s="14"/>
      <c r="I28" s="14"/>
      <c r="J28" s="14"/>
      <c r="K28" s="14"/>
      <c r="L28" s="14"/>
      <c r="M28" s="14"/>
    </row>
    <row r="29" spans="1:13" ht="18" customHeight="1" x14ac:dyDescent="0.25">
      <c r="A29" s="277"/>
      <c r="B29" s="278"/>
      <c r="C29" s="279"/>
      <c r="E29" s="14"/>
      <c r="F29" s="14"/>
      <c r="H29" s="14"/>
      <c r="I29" s="14"/>
      <c r="J29" s="14"/>
      <c r="K29" s="14"/>
      <c r="L29" s="14"/>
      <c r="M29" s="14"/>
    </row>
    <row r="30" spans="1:13" ht="24.95" customHeight="1" x14ac:dyDescent="0.25">
      <c r="A30" s="44" t="s">
        <v>135</v>
      </c>
      <c r="B30" s="45"/>
      <c r="C30" s="46" t="s">
        <v>168</v>
      </c>
      <c r="E30" s="14"/>
      <c r="F30" s="14"/>
      <c r="H30" s="14"/>
      <c r="I30" s="14"/>
      <c r="J30" s="14"/>
      <c r="K30" s="14"/>
      <c r="L30" s="14"/>
      <c r="M30" s="14"/>
    </row>
    <row r="31" spans="1:13" ht="39" customHeight="1" x14ac:dyDescent="0.25">
      <c r="A31" s="102" t="s">
        <v>6</v>
      </c>
      <c r="B31" s="114"/>
      <c r="C31" s="115" t="s">
        <v>170</v>
      </c>
    </row>
    <row r="32" spans="1:13" ht="55.5" customHeight="1" x14ac:dyDescent="0.25">
      <c r="A32" s="103" t="s">
        <v>0</v>
      </c>
      <c r="B32" s="116"/>
      <c r="C32" s="110" t="s">
        <v>308</v>
      </c>
    </row>
    <row r="33" spans="1:14" ht="24.95" customHeight="1" x14ac:dyDescent="0.25">
      <c r="A33" s="103" t="s">
        <v>2</v>
      </c>
      <c r="B33" s="116"/>
      <c r="C33" s="110" t="s">
        <v>309</v>
      </c>
    </row>
    <row r="34" spans="1:14" ht="41.25" customHeight="1" x14ac:dyDescent="0.25">
      <c r="A34" s="103" t="s">
        <v>3</v>
      </c>
      <c r="B34" s="116"/>
      <c r="C34" s="110" t="s">
        <v>167</v>
      </c>
    </row>
    <row r="35" spans="1:14" ht="24.95" customHeight="1" x14ac:dyDescent="0.25">
      <c r="A35" s="103" t="s">
        <v>4</v>
      </c>
      <c r="B35" s="119"/>
      <c r="C35" s="110" t="s">
        <v>246</v>
      </c>
    </row>
    <row r="36" spans="1:14" ht="27.75" customHeight="1" x14ac:dyDescent="0.25">
      <c r="A36" s="104" t="s">
        <v>5</v>
      </c>
      <c r="B36" s="120"/>
      <c r="C36" s="121"/>
    </row>
    <row r="37" spans="1:14" ht="18" customHeight="1" x14ac:dyDescent="0.25">
      <c r="A37" s="277"/>
      <c r="B37" s="278"/>
      <c r="C37" s="279"/>
    </row>
    <row r="38" spans="1:14" ht="24.95" customHeight="1" x14ac:dyDescent="0.25">
      <c r="A38" s="44" t="s">
        <v>332</v>
      </c>
      <c r="B38" s="45"/>
      <c r="C38" s="46" t="s">
        <v>168</v>
      </c>
    </row>
    <row r="39" spans="1:14" ht="37.5" customHeight="1" x14ac:dyDescent="0.25">
      <c r="A39" s="102" t="s">
        <v>6</v>
      </c>
      <c r="B39" s="114"/>
      <c r="C39" s="115" t="s">
        <v>170</v>
      </c>
    </row>
    <row r="40" spans="1:14" ht="60" customHeight="1" x14ac:dyDescent="0.25">
      <c r="A40" s="103" t="s">
        <v>3</v>
      </c>
      <c r="B40" s="116"/>
      <c r="C40" s="110" t="s">
        <v>337</v>
      </c>
    </row>
    <row r="41" spans="1:14" ht="18" customHeight="1" thickBot="1" x14ac:dyDescent="0.3">
      <c r="A41" s="277"/>
      <c r="B41" s="278"/>
      <c r="C41" s="279"/>
    </row>
    <row r="42" spans="1:14" ht="24.95" customHeight="1" thickBot="1" x14ac:dyDescent="0.3">
      <c r="A42" s="271" t="s">
        <v>131</v>
      </c>
      <c r="B42" s="272"/>
      <c r="C42" s="273"/>
    </row>
    <row r="43" spans="1:14" ht="63" customHeight="1" thickTop="1" x14ac:dyDescent="0.25">
      <c r="A43" s="268" t="s">
        <v>239</v>
      </c>
      <c r="B43" s="269"/>
      <c r="C43" s="270"/>
    </row>
    <row r="44" spans="1:14" s="32" customFormat="1" ht="249" customHeight="1" x14ac:dyDescent="0.25">
      <c r="A44" s="291"/>
      <c r="B44" s="292"/>
      <c r="C44" s="293"/>
      <c r="E44" s="228"/>
      <c r="F44" s="228"/>
      <c r="G44" s="228"/>
      <c r="H44" s="228"/>
      <c r="I44" s="228"/>
      <c r="J44" s="228"/>
      <c r="K44" s="228"/>
      <c r="L44" s="228"/>
      <c r="M44" s="228"/>
      <c r="N44" s="228"/>
    </row>
    <row r="45" spans="1:14" s="32" customFormat="1" ht="18" customHeight="1" x14ac:dyDescent="0.25">
      <c r="A45" s="277"/>
      <c r="B45" s="278"/>
      <c r="C45" s="279"/>
      <c r="E45" s="228"/>
      <c r="F45" s="228"/>
      <c r="G45" s="228"/>
      <c r="H45" s="228"/>
      <c r="I45" s="228"/>
      <c r="J45" s="228"/>
      <c r="K45" s="228"/>
      <c r="L45" s="228"/>
      <c r="M45" s="228"/>
      <c r="N45" s="228"/>
    </row>
    <row r="46" spans="1:14" s="32" customFormat="1" ht="47.25" customHeight="1" x14ac:dyDescent="0.25">
      <c r="A46" s="44" t="s">
        <v>136</v>
      </c>
      <c r="B46" s="45"/>
      <c r="C46" s="41"/>
      <c r="E46" s="228"/>
      <c r="F46" s="228"/>
      <c r="G46" s="228"/>
      <c r="H46" s="228"/>
      <c r="I46" s="228"/>
      <c r="J46" s="228"/>
      <c r="K46" s="228"/>
      <c r="L46" s="228"/>
      <c r="M46" s="228"/>
      <c r="N46" s="228"/>
    </row>
    <row r="47" spans="1:14" ht="30" customHeight="1" x14ac:dyDescent="0.25">
      <c r="A47" s="122" t="s">
        <v>44</v>
      </c>
      <c r="B47" s="123"/>
      <c r="C47" s="50"/>
    </row>
    <row r="48" spans="1:14" ht="42.75" customHeight="1" x14ac:dyDescent="0.25">
      <c r="A48" s="124" t="s">
        <v>43</v>
      </c>
      <c r="B48" s="125"/>
      <c r="C48" s="246" t="str">
        <f>IF(B48&gt;B47,"Le nombre d'agents titulaires est inférieur au nombre d'agents affiliés à la CNRACL","")</f>
        <v/>
      </c>
    </row>
    <row r="49" spans="1:14" s="30" customFormat="1" ht="30" customHeight="1" x14ac:dyDescent="0.2">
      <c r="A49" s="126" t="s">
        <v>45</v>
      </c>
      <c r="B49" s="127"/>
      <c r="C49" s="50"/>
      <c r="E49" s="229"/>
      <c r="F49" s="229"/>
      <c r="G49" s="229"/>
      <c r="H49" s="229"/>
      <c r="I49" s="229"/>
      <c r="J49" s="229"/>
      <c r="K49" s="229"/>
      <c r="L49" s="229"/>
      <c r="M49" s="229"/>
      <c r="N49" s="229"/>
    </row>
    <row r="50" spans="1:14" s="30" customFormat="1" ht="30" customHeight="1" x14ac:dyDescent="0.2">
      <c r="A50" s="128" t="s">
        <v>349</v>
      </c>
      <c r="B50" s="235">
        <f>B47+B49</f>
        <v>0</v>
      </c>
      <c r="C50" s="50"/>
      <c r="E50" s="229"/>
      <c r="F50" s="229"/>
      <c r="G50" s="229"/>
      <c r="H50" s="229"/>
      <c r="I50" s="229"/>
      <c r="J50" s="229"/>
      <c r="K50" s="229"/>
      <c r="L50" s="229"/>
      <c r="M50" s="229"/>
      <c r="N50" s="229"/>
    </row>
    <row r="51" spans="1:14" s="30" customFormat="1" ht="18" customHeight="1" x14ac:dyDescent="0.25">
      <c r="A51" s="277"/>
      <c r="B51" s="278"/>
      <c r="C51" s="279"/>
      <c r="E51" s="229"/>
      <c r="F51" s="229"/>
      <c r="G51" s="229"/>
      <c r="H51" s="229"/>
      <c r="I51" s="229"/>
      <c r="J51" s="229"/>
      <c r="K51" s="229"/>
      <c r="L51" s="229"/>
      <c r="M51" s="229"/>
      <c r="N51" s="229"/>
    </row>
    <row r="52" spans="1:14" s="30" customFormat="1" ht="30" customHeight="1" x14ac:dyDescent="0.25">
      <c r="A52" s="44" t="s">
        <v>147</v>
      </c>
      <c r="B52" s="45"/>
      <c r="C52" s="101"/>
      <c r="E52" s="229"/>
      <c r="F52" s="229"/>
      <c r="G52" s="229"/>
      <c r="H52" s="229"/>
      <c r="I52" s="229"/>
      <c r="J52" s="229"/>
      <c r="K52" s="229"/>
      <c r="L52" s="229"/>
      <c r="M52" s="229"/>
      <c r="N52" s="229"/>
    </row>
    <row r="53" spans="1:14" ht="54.75" customHeight="1" x14ac:dyDescent="0.25">
      <c r="A53" s="129" t="s">
        <v>140</v>
      </c>
      <c r="B53" s="130"/>
      <c r="C53" s="131" t="s">
        <v>166</v>
      </c>
    </row>
    <row r="54" spans="1:14" ht="60" customHeight="1" x14ac:dyDescent="0.25">
      <c r="A54" s="132" t="s">
        <v>121</v>
      </c>
      <c r="B54" s="133"/>
      <c r="C54" s="134" t="s">
        <v>242</v>
      </c>
    </row>
    <row r="55" spans="1:14" ht="90" customHeight="1" x14ac:dyDescent="0.25">
      <c r="A55" s="135" t="s">
        <v>127</v>
      </c>
      <c r="B55" s="136"/>
      <c r="C55" s="134" t="s">
        <v>166</v>
      </c>
    </row>
    <row r="56" spans="1:14" ht="91.5" customHeight="1" x14ac:dyDescent="0.25">
      <c r="A56" s="137" t="s">
        <v>122</v>
      </c>
      <c r="B56" s="180"/>
      <c r="C56" s="139" t="s">
        <v>243</v>
      </c>
    </row>
    <row r="57" spans="1:14" ht="18" customHeight="1" x14ac:dyDescent="0.25">
      <c r="A57" s="277"/>
      <c r="B57" s="278"/>
      <c r="C57" s="279"/>
    </row>
    <row r="58" spans="1:14" ht="21" x14ac:dyDescent="0.25">
      <c r="A58" s="286" t="s">
        <v>237</v>
      </c>
      <c r="B58" s="287"/>
      <c r="C58" s="46" t="s">
        <v>168</v>
      </c>
    </row>
    <row r="59" spans="1:14" ht="24.95" customHeight="1" x14ac:dyDescent="0.25">
      <c r="A59" s="140" t="s">
        <v>148</v>
      </c>
      <c r="B59" s="180"/>
      <c r="C59" s="115" t="s">
        <v>243</v>
      </c>
    </row>
    <row r="60" spans="1:14" ht="24.95" customHeight="1" x14ac:dyDescent="0.25">
      <c r="A60" s="137" t="s">
        <v>18</v>
      </c>
      <c r="B60" s="180"/>
      <c r="C60" s="111" t="s">
        <v>243</v>
      </c>
    </row>
    <row r="61" spans="1:14" ht="38.25" customHeight="1" x14ac:dyDescent="0.25">
      <c r="A61" s="137" t="str">
        <f>IF(AND(B50&gt;=50,B60="non"),"Veuillez indiquer les motifs de l'absence de CHSCT","")</f>
        <v/>
      </c>
      <c r="B61" s="245"/>
      <c r="C61" s="29"/>
    </row>
    <row r="62" spans="1:14" ht="18" customHeight="1" x14ac:dyDescent="0.25">
      <c r="A62" s="277"/>
      <c r="B62" s="278"/>
      <c r="C62" s="279"/>
    </row>
    <row r="63" spans="1:14" ht="50.25" customHeight="1" x14ac:dyDescent="0.25">
      <c r="A63" s="44" t="s">
        <v>149</v>
      </c>
      <c r="B63" s="45"/>
      <c r="C63" s="46" t="s">
        <v>168</v>
      </c>
    </row>
    <row r="64" spans="1:14" ht="57" thickBot="1" x14ac:dyDescent="0.3">
      <c r="A64" s="89" t="s">
        <v>226</v>
      </c>
      <c r="B64" s="180"/>
      <c r="C64" s="112" t="s">
        <v>314</v>
      </c>
    </row>
    <row r="65" spans="1:14" ht="18" customHeight="1" thickBot="1" x14ac:dyDescent="0.3">
      <c r="A65" s="277"/>
      <c r="B65" s="278"/>
      <c r="C65" s="279"/>
    </row>
    <row r="66" spans="1:14" ht="66.75" customHeight="1" thickBot="1" x14ac:dyDescent="0.3">
      <c r="A66" s="280" t="s">
        <v>350</v>
      </c>
      <c r="B66" s="281"/>
      <c r="C66" s="282"/>
    </row>
    <row r="67" spans="1:14" ht="21" x14ac:dyDescent="0.25">
      <c r="A67" s="90" t="s">
        <v>220</v>
      </c>
      <c r="B67" s="91"/>
      <c r="C67" s="92" t="s">
        <v>168</v>
      </c>
    </row>
    <row r="68" spans="1:14" ht="72.75" customHeight="1" x14ac:dyDescent="0.25">
      <c r="A68" s="129" t="s">
        <v>137</v>
      </c>
      <c r="B68" s="180"/>
      <c r="C68" s="115" t="s">
        <v>243</v>
      </c>
    </row>
    <row r="69" spans="1:14" s="32" customFormat="1" ht="60" customHeight="1" x14ac:dyDescent="0.25">
      <c r="A69" s="135" t="s">
        <v>130</v>
      </c>
      <c r="B69" s="183"/>
      <c r="C69" s="141"/>
      <c r="E69" s="228"/>
      <c r="F69" s="228"/>
      <c r="G69" s="228"/>
      <c r="H69" s="228"/>
      <c r="I69" s="228"/>
      <c r="J69" s="228"/>
      <c r="K69" s="228"/>
      <c r="L69" s="228"/>
      <c r="M69" s="228"/>
      <c r="N69" s="228"/>
    </row>
    <row r="70" spans="1:14" ht="61.5" customHeight="1" x14ac:dyDescent="0.25">
      <c r="A70" s="132" t="s">
        <v>128</v>
      </c>
      <c r="B70" s="180"/>
      <c r="C70" s="110" t="s">
        <v>174</v>
      </c>
    </row>
    <row r="71" spans="1:14" ht="60.75" customHeight="1" x14ac:dyDescent="0.25">
      <c r="A71" s="142" t="s">
        <v>129</v>
      </c>
      <c r="B71" s="138">
        <f>B50</f>
        <v>0</v>
      </c>
      <c r="C71" s="111" t="s">
        <v>173</v>
      </c>
    </row>
    <row r="72" spans="1:14" ht="18" customHeight="1" x14ac:dyDescent="0.25">
      <c r="A72" s="283"/>
      <c r="B72" s="284"/>
      <c r="C72" s="285"/>
    </row>
    <row r="73" spans="1:14" ht="40.5" customHeight="1" x14ac:dyDescent="0.25">
      <c r="A73" s="44" t="s">
        <v>221</v>
      </c>
      <c r="B73" s="45"/>
      <c r="C73" s="46" t="s">
        <v>168</v>
      </c>
    </row>
    <row r="74" spans="1:14" ht="33.75" customHeight="1" x14ac:dyDescent="0.25">
      <c r="A74" s="179" t="s">
        <v>142</v>
      </c>
      <c r="B74" s="180"/>
      <c r="C74" s="143" t="s">
        <v>243</v>
      </c>
    </row>
    <row r="75" spans="1:14" ht="60" customHeight="1" x14ac:dyDescent="0.25">
      <c r="A75" s="144" t="s">
        <v>143</v>
      </c>
      <c r="B75" s="145"/>
      <c r="C75" s="146" t="s">
        <v>178</v>
      </c>
    </row>
    <row r="76" spans="1:14" ht="18" customHeight="1" thickBot="1" x14ac:dyDescent="0.3">
      <c r="A76" s="283"/>
      <c r="B76" s="284"/>
      <c r="C76" s="285"/>
    </row>
    <row r="77" spans="1:14" ht="61.5" customHeight="1" x14ac:dyDescent="0.25">
      <c r="A77" s="42" t="s">
        <v>317</v>
      </c>
      <c r="B77" s="43" t="s">
        <v>139</v>
      </c>
      <c r="C77" s="217" t="s">
        <v>320</v>
      </c>
    </row>
    <row r="78" spans="1:14" ht="41.25" customHeight="1" x14ac:dyDescent="0.25">
      <c r="A78" s="250" t="str">
        <f>IF(OR(B12="Territoriale",B12=""),"Délibération autorisant la collectivité à percevoir une subvention","")</f>
        <v>Délibération autorisant la collectivité à percevoir une subvention</v>
      </c>
      <c r="B78" s="147"/>
      <c r="C78" s="115" t="str">
        <f>IF(AND(B12="Territoriale",B78=""),"Veuillez indiquer la date de la délibération","")</f>
        <v/>
      </c>
    </row>
    <row r="79" spans="1:14" ht="60" customHeight="1" x14ac:dyDescent="0.25">
      <c r="A79" s="103" t="s">
        <v>144</v>
      </c>
      <c r="B79" s="148"/>
      <c r="C79" s="110"/>
    </row>
    <row r="80" spans="1:14" ht="42.75" customHeight="1" x14ac:dyDescent="0.25">
      <c r="A80" s="103" t="s">
        <v>145</v>
      </c>
      <c r="B80" s="241"/>
      <c r="C80" s="182"/>
    </row>
    <row r="81" spans="1:14" ht="30" customHeight="1" x14ac:dyDescent="0.25">
      <c r="A81" s="132" t="s">
        <v>138</v>
      </c>
      <c r="B81" s="149"/>
      <c r="C81" s="115" t="str">
        <f>IF(B81="","Veuillez indiquer la date du Comité technique","")</f>
        <v>Veuillez indiquer la date du Comité technique</v>
      </c>
    </row>
    <row r="82" spans="1:14" ht="30" customHeight="1" x14ac:dyDescent="0.25">
      <c r="A82" s="142" t="str">
        <f>IF(B60="Non","","CHSCT")</f>
        <v>CHSCT</v>
      </c>
      <c r="B82" s="150"/>
      <c r="C82" s="151" t="str">
        <f>IF(AND(B50&gt;=50,B60=""),"Veuillez répondre au point II-4 / CHSCT",IF(AND(B60="oui",B82=""),"Veuillez indiquer la date du CHSCT",""))</f>
        <v/>
      </c>
    </row>
    <row r="83" spans="1:14" ht="18" customHeight="1" x14ac:dyDescent="0.25">
      <c r="A83" s="283"/>
      <c r="B83" s="284"/>
      <c r="C83" s="285"/>
    </row>
    <row r="84" spans="1:14" ht="48.75" customHeight="1" x14ac:dyDescent="0.25">
      <c r="A84" s="38" t="str">
        <f>IF(B12="Hospitalière","",IF(B14="oui","III-4 Accompagnement par le Centre de gestion",""))</f>
        <v/>
      </c>
      <c r="B84" s="47"/>
      <c r="C84" s="101"/>
    </row>
    <row r="85" spans="1:14" s="30" customFormat="1" ht="29.25" customHeight="1" x14ac:dyDescent="0.25">
      <c r="A85" s="152" t="str">
        <f>IF($B$14="oui","Nb de jours","")</f>
        <v/>
      </c>
      <c r="B85" s="153"/>
      <c r="C85" s="101"/>
      <c r="E85" s="229"/>
      <c r="F85" s="229"/>
      <c r="G85" s="229"/>
      <c r="H85" s="229"/>
      <c r="I85" s="229"/>
      <c r="J85" s="229"/>
      <c r="K85" s="229"/>
      <c r="L85" s="229"/>
      <c r="M85" s="229"/>
      <c r="N85" s="229"/>
    </row>
    <row r="86" spans="1:14" s="30" customFormat="1" ht="60" customHeight="1" x14ac:dyDescent="0.25">
      <c r="A86" s="152" t="str">
        <f>IF($B$14="oui","Coût total  TTC","")</f>
        <v/>
      </c>
      <c r="B86" s="154"/>
      <c r="C86" s="101"/>
      <c r="E86" s="229"/>
      <c r="F86" s="229"/>
      <c r="G86" s="229"/>
      <c r="H86" s="229"/>
      <c r="I86" s="229"/>
      <c r="J86" s="229"/>
      <c r="K86" s="229"/>
      <c r="L86" s="229"/>
      <c r="M86" s="229"/>
      <c r="N86" s="229"/>
    </row>
    <row r="87" spans="1:14" ht="18" customHeight="1" x14ac:dyDescent="0.25">
      <c r="A87" s="283"/>
      <c r="B87" s="284"/>
      <c r="C87" s="285"/>
    </row>
    <row r="88" spans="1:14" ht="42" customHeight="1" x14ac:dyDescent="0.25">
      <c r="A88" s="38" t="str">
        <f>IF(B14="non","III-4 Accompagnement par une société de service","III-5 Autre accompagnement")</f>
        <v>III-5 Autre accompagnement</v>
      </c>
      <c r="B88" s="40"/>
      <c r="C88" s="46" t="s">
        <v>168</v>
      </c>
    </row>
    <row r="89" spans="1:14" ht="56.25" x14ac:dyDescent="0.25">
      <c r="A89" s="155" t="s">
        <v>146</v>
      </c>
      <c r="B89" s="180"/>
      <c r="C89" s="156" t="s">
        <v>243</v>
      </c>
    </row>
    <row r="90" spans="1:14" ht="60" customHeight="1" x14ac:dyDescent="0.25">
      <c r="A90" s="157" t="s">
        <v>126</v>
      </c>
      <c r="B90" s="178"/>
      <c r="C90" s="158" t="s">
        <v>123</v>
      </c>
    </row>
    <row r="91" spans="1:14" ht="18" customHeight="1" x14ac:dyDescent="0.25">
      <c r="A91" s="283"/>
      <c r="B91" s="284"/>
      <c r="C91" s="285"/>
    </row>
    <row r="92" spans="1:14" ht="30" customHeight="1" x14ac:dyDescent="0.25">
      <c r="A92" s="38" t="str">
        <f>IF(B14="non","III-5 Calendrier prévisionnel","III-6 Calendrier prévisionnel")</f>
        <v>III-6 Calendrier prévisionnel</v>
      </c>
      <c r="B92" s="39" t="s">
        <v>139</v>
      </c>
      <c r="C92" s="46" t="s">
        <v>168</v>
      </c>
    </row>
    <row r="93" spans="1:14" ht="38.25" thickBot="1" x14ac:dyDescent="0.3">
      <c r="A93" s="159" t="s">
        <v>111</v>
      </c>
      <c r="B93" s="181"/>
      <c r="C93" s="160" t="s">
        <v>172</v>
      </c>
    </row>
    <row r="94" spans="1:14" ht="18" customHeight="1" thickBot="1" x14ac:dyDescent="0.3">
      <c r="A94" s="283"/>
      <c r="B94" s="284"/>
      <c r="C94" s="285"/>
    </row>
    <row r="95" spans="1:14" ht="46.5" customHeight="1" thickBot="1" x14ac:dyDescent="0.3">
      <c r="A95" s="274" t="s">
        <v>222</v>
      </c>
      <c r="B95" s="275"/>
      <c r="C95" s="276"/>
    </row>
    <row r="96" spans="1:14" ht="21" x14ac:dyDescent="0.25">
      <c r="A96" s="35" t="s">
        <v>223</v>
      </c>
      <c r="B96" s="36" t="s">
        <v>141</v>
      </c>
      <c r="C96" s="37" t="s">
        <v>176</v>
      </c>
    </row>
    <row r="97" spans="1:3" ht="99.75" x14ac:dyDescent="0.25">
      <c r="A97" s="231" t="s">
        <v>236</v>
      </c>
      <c r="B97" s="232" t="s">
        <v>175</v>
      </c>
      <c r="C97" s="233"/>
    </row>
    <row r="98" spans="1:3" ht="19.5" customHeight="1" x14ac:dyDescent="0.25">
      <c r="A98" s="161"/>
      <c r="B98" s="162"/>
      <c r="C98" s="163"/>
    </row>
    <row r="99" spans="1:3" ht="20.100000000000001" customHeight="1" x14ac:dyDescent="0.25">
      <c r="A99" s="164"/>
      <c r="B99" s="165"/>
      <c r="C99" s="166"/>
    </row>
    <row r="100" spans="1:3" ht="20.100000000000001" customHeight="1" x14ac:dyDescent="0.25">
      <c r="A100" s="164"/>
      <c r="B100" s="165"/>
      <c r="C100" s="166"/>
    </row>
    <row r="101" spans="1:3" ht="20.100000000000001" customHeight="1" x14ac:dyDescent="0.25">
      <c r="A101" s="164"/>
      <c r="B101" s="165"/>
      <c r="C101" s="166"/>
    </row>
    <row r="102" spans="1:3" ht="20.100000000000001" customHeight="1" x14ac:dyDescent="0.25">
      <c r="A102" s="164"/>
      <c r="B102" s="165"/>
      <c r="C102" s="166"/>
    </row>
    <row r="103" spans="1:3" ht="20.100000000000001" customHeight="1" x14ac:dyDescent="0.25">
      <c r="A103" s="164"/>
      <c r="B103" s="165"/>
      <c r="C103" s="166"/>
    </row>
    <row r="104" spans="1:3" ht="20.100000000000001" customHeight="1" x14ac:dyDescent="0.25">
      <c r="A104" s="164"/>
      <c r="B104" s="165"/>
      <c r="C104" s="166"/>
    </row>
    <row r="105" spans="1:3" ht="20.100000000000001" customHeight="1" x14ac:dyDescent="0.25">
      <c r="A105" s="164"/>
      <c r="B105" s="165"/>
      <c r="C105" s="166"/>
    </row>
    <row r="106" spans="1:3" ht="20.100000000000001" customHeight="1" x14ac:dyDescent="0.25">
      <c r="A106" s="164"/>
      <c r="B106" s="165"/>
      <c r="C106" s="166"/>
    </row>
    <row r="107" spans="1:3" ht="20.100000000000001" customHeight="1" x14ac:dyDescent="0.25">
      <c r="A107" s="164"/>
      <c r="B107" s="165"/>
      <c r="C107" s="166"/>
    </row>
    <row r="108" spans="1:3" ht="20.100000000000001" customHeight="1" x14ac:dyDescent="0.25">
      <c r="A108" s="164"/>
      <c r="B108" s="165"/>
      <c r="C108" s="166"/>
    </row>
    <row r="109" spans="1:3" ht="20.100000000000001" customHeight="1" x14ac:dyDescent="0.25">
      <c r="A109" s="164"/>
      <c r="B109" s="165"/>
      <c r="C109" s="166"/>
    </row>
    <row r="110" spans="1:3" ht="20.100000000000001" customHeight="1" x14ac:dyDescent="0.25">
      <c r="A110" s="164"/>
      <c r="B110" s="165"/>
      <c r="C110" s="166"/>
    </row>
    <row r="111" spans="1:3" ht="20.100000000000001" customHeight="1" x14ac:dyDescent="0.25">
      <c r="A111" s="164"/>
      <c r="B111" s="165"/>
      <c r="C111" s="166"/>
    </row>
    <row r="112" spans="1:3" ht="20.100000000000001" customHeight="1" x14ac:dyDescent="0.25">
      <c r="A112" s="164"/>
      <c r="B112" s="165"/>
      <c r="C112" s="166"/>
    </row>
    <row r="113" spans="1:14" ht="15.75" customHeight="1" x14ac:dyDescent="0.25">
      <c r="A113" s="167"/>
      <c r="B113" s="168"/>
      <c r="C113" s="169"/>
    </row>
    <row r="114" spans="1:14" ht="74.25" customHeight="1" x14ac:dyDescent="0.25">
      <c r="A114" s="288" t="s">
        <v>224</v>
      </c>
      <c r="B114" s="289"/>
      <c r="C114" s="290"/>
    </row>
    <row r="115" spans="1:14" ht="186" customHeight="1" thickBot="1" x14ac:dyDescent="0.3">
      <c r="A115" s="303"/>
      <c r="B115" s="304"/>
      <c r="C115" s="305"/>
    </row>
    <row r="116" spans="1:14" ht="18" customHeight="1" x14ac:dyDescent="0.25">
      <c r="A116" s="300"/>
      <c r="B116" s="301"/>
      <c r="C116" s="302"/>
    </row>
    <row r="117" spans="1:14" ht="189" customHeight="1" x14ac:dyDescent="0.25">
      <c r="A117" s="38" t="s">
        <v>238</v>
      </c>
      <c r="B117" s="33" t="s">
        <v>179</v>
      </c>
      <c r="C117" s="34" t="s">
        <v>227</v>
      </c>
    </row>
    <row r="118" spans="1:14" ht="20.100000000000001" customHeight="1" x14ac:dyDescent="0.25">
      <c r="A118" s="170">
        <f t="shared" ref="A118:A125" si="0">A98</f>
        <v>0</v>
      </c>
      <c r="B118" s="171"/>
      <c r="C118" s="172"/>
    </row>
    <row r="119" spans="1:14" s="13" customFormat="1" ht="20.100000000000001" customHeight="1" x14ac:dyDescent="0.25">
      <c r="A119" s="173">
        <f t="shared" si="0"/>
        <v>0</v>
      </c>
      <c r="B119" s="174"/>
      <c r="C119" s="175"/>
      <c r="E119" s="230"/>
      <c r="F119" s="230"/>
      <c r="G119" s="230"/>
      <c r="H119" s="230"/>
      <c r="I119" s="230"/>
      <c r="J119" s="230"/>
      <c r="K119" s="230"/>
      <c r="L119" s="230"/>
      <c r="M119" s="230"/>
      <c r="N119" s="230"/>
    </row>
    <row r="120" spans="1:14" ht="20.100000000000001" customHeight="1" x14ac:dyDescent="0.25">
      <c r="A120" s="173">
        <f t="shared" si="0"/>
        <v>0</v>
      </c>
      <c r="B120" s="174"/>
      <c r="C120" s="175"/>
    </row>
    <row r="121" spans="1:14" ht="20.100000000000001" customHeight="1" x14ac:dyDescent="0.25">
      <c r="A121" s="173">
        <f t="shared" si="0"/>
        <v>0</v>
      </c>
      <c r="B121" s="174"/>
      <c r="C121" s="175"/>
    </row>
    <row r="122" spans="1:14" ht="20.100000000000001" customHeight="1" x14ac:dyDescent="0.25">
      <c r="A122" s="173">
        <f t="shared" si="0"/>
        <v>0</v>
      </c>
      <c r="B122" s="176"/>
      <c r="C122" s="175"/>
    </row>
    <row r="123" spans="1:14" ht="20.100000000000001" customHeight="1" x14ac:dyDescent="0.25">
      <c r="A123" s="173">
        <f t="shared" si="0"/>
        <v>0</v>
      </c>
      <c r="B123" s="176"/>
      <c r="C123" s="175"/>
    </row>
    <row r="124" spans="1:14" ht="20.100000000000001" customHeight="1" x14ac:dyDescent="0.25">
      <c r="A124" s="173">
        <f t="shared" si="0"/>
        <v>0</v>
      </c>
      <c r="B124" s="176"/>
      <c r="C124" s="175"/>
    </row>
    <row r="125" spans="1:14" ht="20.100000000000001" customHeight="1" outlineLevel="1" x14ac:dyDescent="0.25">
      <c r="A125" s="173">
        <f t="shared" si="0"/>
        <v>0</v>
      </c>
      <c r="B125" s="176"/>
      <c r="C125" s="175"/>
    </row>
    <row r="126" spans="1:14" s="30" customFormat="1" ht="20.100000000000001" customHeight="1" outlineLevel="1" x14ac:dyDescent="0.25">
      <c r="A126" s="173">
        <f t="shared" ref="A126:A133" si="1">A106</f>
        <v>0</v>
      </c>
      <c r="B126" s="176"/>
      <c r="C126" s="175"/>
      <c r="E126" s="229"/>
      <c r="F126" s="229"/>
      <c r="G126" s="229"/>
      <c r="H126" s="229"/>
      <c r="I126" s="229"/>
      <c r="J126" s="229"/>
      <c r="K126" s="229"/>
      <c r="L126" s="229"/>
      <c r="M126" s="229"/>
      <c r="N126" s="229"/>
    </row>
    <row r="127" spans="1:14" ht="20.100000000000001" customHeight="1" outlineLevel="1" x14ac:dyDescent="0.25">
      <c r="A127" s="173">
        <f t="shared" si="1"/>
        <v>0</v>
      </c>
      <c r="B127" s="176"/>
      <c r="C127" s="175"/>
    </row>
    <row r="128" spans="1:14" ht="20.100000000000001" customHeight="1" outlineLevel="1" x14ac:dyDescent="0.25">
      <c r="A128" s="173">
        <f t="shared" si="1"/>
        <v>0</v>
      </c>
      <c r="B128" s="176"/>
      <c r="C128" s="175"/>
    </row>
    <row r="129" spans="1:3" ht="20.100000000000001" customHeight="1" outlineLevel="1" x14ac:dyDescent="0.25">
      <c r="A129" s="173">
        <f t="shared" si="1"/>
        <v>0</v>
      </c>
      <c r="B129" s="176"/>
      <c r="C129" s="175"/>
    </row>
    <row r="130" spans="1:3" ht="20.100000000000001" customHeight="1" outlineLevel="1" x14ac:dyDescent="0.25">
      <c r="A130" s="173">
        <f t="shared" si="1"/>
        <v>0</v>
      </c>
      <c r="B130" s="176"/>
      <c r="C130" s="175"/>
    </row>
    <row r="131" spans="1:3" ht="20.100000000000001" customHeight="1" outlineLevel="1" x14ac:dyDescent="0.25">
      <c r="A131" s="173">
        <f t="shared" si="1"/>
        <v>0</v>
      </c>
      <c r="B131" s="176"/>
      <c r="C131" s="175"/>
    </row>
    <row r="132" spans="1:3" ht="20.100000000000001" customHeight="1" outlineLevel="1" x14ac:dyDescent="0.25">
      <c r="A132" s="173">
        <f t="shared" si="1"/>
        <v>0</v>
      </c>
      <c r="B132" s="176"/>
      <c r="C132" s="175"/>
    </row>
    <row r="133" spans="1:3" ht="20.100000000000001" customHeight="1" outlineLevel="1" x14ac:dyDescent="0.25">
      <c r="A133" s="177">
        <f t="shared" si="1"/>
        <v>0</v>
      </c>
      <c r="B133" s="178"/>
      <c r="C133" s="202"/>
    </row>
    <row r="134" spans="1:3" ht="15.75" customHeight="1" outlineLevel="1" thickBot="1" x14ac:dyDescent="0.3">
      <c r="A134" s="283"/>
      <c r="B134" s="284"/>
      <c r="C134" s="285"/>
    </row>
    <row r="135" spans="1:3" ht="24.95" customHeight="1" x14ac:dyDescent="0.25">
      <c r="A135" s="294" t="s">
        <v>225</v>
      </c>
      <c r="B135" s="295"/>
      <c r="C135" s="296"/>
    </row>
    <row r="136" spans="1:3" ht="269.25" customHeight="1" thickBot="1" x14ac:dyDescent="0.3">
      <c r="A136" s="297"/>
      <c r="B136" s="298"/>
      <c r="C136" s="299"/>
    </row>
    <row r="137" spans="1:3" ht="24.95" customHeight="1" x14ac:dyDescent="0.25"/>
    <row r="138" spans="1:3" hidden="1" x14ac:dyDescent="0.25"/>
    <row r="139" spans="1:3" hidden="1" x14ac:dyDescent="0.25"/>
    <row r="140" spans="1:3" hidden="1" x14ac:dyDescent="0.25"/>
    <row r="141" spans="1:3" hidden="1" x14ac:dyDescent="0.25"/>
    <row r="142" spans="1:3" hidden="1" x14ac:dyDescent="0.25"/>
    <row r="143" spans="1:3" hidden="1" x14ac:dyDescent="0.25">
      <c r="B143" s="29"/>
      <c r="C143" s="29"/>
    </row>
    <row r="144" spans="1:3" hidden="1" x14ac:dyDescent="0.25">
      <c r="B144" s="29"/>
      <c r="C144" s="29"/>
    </row>
    <row r="145" spans="2:3" hidden="1" x14ac:dyDescent="0.25">
      <c r="B145" s="29"/>
      <c r="C145" s="29"/>
    </row>
    <row r="146" spans="2:3" hidden="1" x14ac:dyDescent="0.25">
      <c r="B146" s="29"/>
      <c r="C146" s="29"/>
    </row>
    <row r="147" spans="2:3" hidden="1" x14ac:dyDescent="0.25">
      <c r="B147" s="29"/>
      <c r="C147" s="29"/>
    </row>
    <row r="148" spans="2:3" hidden="1" x14ac:dyDescent="0.25">
      <c r="B148" s="29"/>
      <c r="C148" s="29"/>
    </row>
    <row r="149" spans="2:3" hidden="1" x14ac:dyDescent="0.25">
      <c r="B149" s="29"/>
      <c r="C149" s="29"/>
    </row>
    <row r="150" spans="2:3" hidden="1" x14ac:dyDescent="0.25">
      <c r="B150" s="29"/>
      <c r="C150" s="29"/>
    </row>
    <row r="151" spans="2:3" hidden="1" x14ac:dyDescent="0.25">
      <c r="B151" s="29"/>
      <c r="C151" s="29"/>
    </row>
    <row r="152" spans="2:3" hidden="1" x14ac:dyDescent="0.25">
      <c r="B152" s="29"/>
      <c r="C152" s="29"/>
    </row>
    <row r="153" spans="2:3" hidden="1" x14ac:dyDescent="0.25">
      <c r="B153" s="29"/>
      <c r="C153" s="29"/>
    </row>
    <row r="154" spans="2:3" hidden="1" x14ac:dyDescent="0.25">
      <c r="B154" s="29"/>
      <c r="C154" s="29"/>
    </row>
    <row r="155" spans="2:3" hidden="1" x14ac:dyDescent="0.25">
      <c r="B155" s="29"/>
      <c r="C155" s="29"/>
    </row>
    <row r="156" spans="2:3" hidden="1" x14ac:dyDescent="0.25">
      <c r="B156" s="29"/>
      <c r="C156" s="29"/>
    </row>
    <row r="157" spans="2:3" hidden="1" x14ac:dyDescent="0.25">
      <c r="B157" s="29"/>
      <c r="C157" s="29"/>
    </row>
    <row r="158" spans="2:3" hidden="1" x14ac:dyDescent="0.25">
      <c r="B158" s="29"/>
      <c r="C158" s="29"/>
    </row>
    <row r="159" spans="2:3" hidden="1" x14ac:dyDescent="0.25"/>
    <row r="160" spans="2:3" hidden="1"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sheetData>
  <sheetProtection password="CB6D" sheet="1" objects="1" scenarios="1" insertRows="0" selectLockedCells="1"/>
  <protectedRanges>
    <protectedRange sqref="B12 B14 B15 B16 B18 B19 B20 B23 B24 B25 B26 B27 B28 B31 B32 B33 B34 B35 B36 B39 B40 A44 B47 B48 B49 B53 B54 B55 B56 B59 B60 B64 B68 B69 B70 B74 B75 B78 B79 B80 B81 B82 B85 B86 B89 B90 B93 A98:C104 A118:C133 A136" name="Plage1"/>
  </protectedRanges>
  <sortState ref="L5:L8">
    <sortCondition ref="L5"/>
  </sortState>
  <mergeCells count="32">
    <mergeCell ref="A41:C41"/>
    <mergeCell ref="A37:C37"/>
    <mergeCell ref="A29:C29"/>
    <mergeCell ref="A21:C21"/>
    <mergeCell ref="A3:C4"/>
    <mergeCell ref="A6:C6"/>
    <mergeCell ref="A10:C10"/>
    <mergeCell ref="A8:C8"/>
    <mergeCell ref="A9:C9"/>
    <mergeCell ref="A114:C114"/>
    <mergeCell ref="A44:C44"/>
    <mergeCell ref="A135:C135"/>
    <mergeCell ref="A136:C136"/>
    <mergeCell ref="A91:C91"/>
    <mergeCell ref="A83:C83"/>
    <mergeCell ref="A87:C87"/>
    <mergeCell ref="A116:C116"/>
    <mergeCell ref="A134:C134"/>
    <mergeCell ref="A65:C65"/>
    <mergeCell ref="A94:C94"/>
    <mergeCell ref="A115:C115"/>
    <mergeCell ref="A43:C43"/>
    <mergeCell ref="A42:C42"/>
    <mergeCell ref="A95:C95"/>
    <mergeCell ref="A57:C57"/>
    <mergeCell ref="A45:C45"/>
    <mergeCell ref="A66:C66"/>
    <mergeCell ref="A51:C51"/>
    <mergeCell ref="A72:C72"/>
    <mergeCell ref="A76:C76"/>
    <mergeCell ref="A62:C62"/>
    <mergeCell ref="A58:B58"/>
  </mergeCells>
  <dataValidations xWindow="871" yWindow="344" count="28">
    <dataValidation allowBlank="1" showInputMessage="1" showErrorMessage="1" sqref="C83"/>
    <dataValidation allowBlank="1" showInputMessage="1" showErrorMessage="1" prompt="Il correspond au nombre total d'agents des services impactés par l'évaluation des risques professionnels." sqref="A71"/>
    <dataValidation allowBlank="1" showInputMessage="1" sqref="B71 A63:B63 A58"/>
    <dataValidation type="list" allowBlank="1" showInputMessage="1" prompt="Utiliser le menu déroulant" sqref="C41">
      <formula1>#REF!</formula1>
    </dataValidation>
    <dataValidation type="list" allowBlank="1" showInputMessage="1" showErrorMessage="1" sqref="C57 C135 C62 C65">
      <formula1>#REF!</formula1>
    </dataValidation>
    <dataValidation type="list" allowBlank="1" showInputMessage="1" showErrorMessage="1" sqref="B39">
      <formula1>$H$5:$H$7</formula1>
    </dataValidation>
    <dataValidation type="list" allowBlank="1" showInputMessage="1" sqref="B34">
      <formula1>$L$5:$L$8</formula1>
    </dataValidation>
    <dataValidation type="list" allowBlank="1" showInputMessage="1" sqref="A98:A113">
      <formula1>$M$6:$M$8</formula1>
    </dataValidation>
    <dataValidation type="textLength" operator="equal" allowBlank="1" showInputMessage="1" showErrorMessage="1" error="Le numéro SIRET comprend 14 chiffres sans espaces, tirets, points..._x000a_" sqref="B20">
      <formula1>14</formula1>
    </dataValidation>
    <dataValidation type="date" allowBlank="1" showInputMessage="1" showErrorMessage="1" error="Saisie incorrecte" sqref="B78:B79">
      <formula1>40179</formula1>
      <formula2>46022</formula2>
    </dataValidation>
    <dataValidation type="textLength" operator="equal" allowBlank="1" showInputMessage="1" showErrorMessage="1" error="Ne rien saisir dans cette cellule" sqref="B69">
      <formula1>0</formula1>
    </dataValidation>
    <dataValidation type="list" allowBlank="1" showInputMessage="1" showErrorMessage="1" error="Répondez par Oui ou par Non_x000a_" sqref="B74 B56 B64 B68 B89 B59:B60">
      <formula1>$E$5:$E$6</formula1>
    </dataValidation>
    <dataValidation type="textLength" operator="equal" allowBlank="1" showInputMessage="1" showErrorMessage="1" error="Saisir les 10 chiffres sans espaces, ni tirets, points ou autres signes_x000a_" sqref="B35">
      <formula1>9</formula1>
    </dataValidation>
    <dataValidation allowBlank="1" showInputMessage="1" showErrorMessage="1" error="Saisir les 10 chiffres sans espaces, tirets ou autres signes" sqref="C34"/>
    <dataValidation type="list" allowBlank="1" showInputMessage="1" sqref="B14">
      <formula1>"Oui,Non"</formula1>
    </dataValidation>
    <dataValidation type="custom" showInputMessage="1" showErrorMessage="1" error="Veuillez répondre par Oui ou par Non à la question précédente" sqref="B15">
      <formula1>OR(A14="",B14="oui",B14="non")</formula1>
    </dataValidation>
    <dataValidation type="date" allowBlank="1" showInputMessage="1" showErrorMessage="1" error="Veuillez vérifier la validité de la date" sqref="B81:B82">
      <formula1>40179</formula1>
      <formula2>46022</formula2>
    </dataValidation>
    <dataValidation type="list" showInputMessage="1" showErrorMessage="1" error="Sélectionner &quot;Hospitalière&quot; ou Territoriale&quot;" sqref="B12">
      <formula1>"Territoriale,Hospitalière"</formula1>
    </dataValidation>
    <dataValidation type="list" allowBlank="1" showInputMessage="1" showErrorMessage="1" sqref="B40">
      <formula1>IF(B39="M.",$I$5:$I$7,$J$5:$J$7)</formula1>
    </dataValidation>
    <dataValidation type="date" allowBlank="1" showInputMessage="1" showErrorMessage="1" error="Veuillez vérifier la validité de la date" sqref="B93">
      <formula1>42005</formula1>
      <formula2>46022</formula2>
    </dataValidation>
    <dataValidation type="list" allowBlank="1" showInputMessage="1" sqref="B16">
      <formula1>IF( B$12="Territoriale",$G$5:$G$22,$F$5:$F$10)</formula1>
    </dataValidation>
    <dataValidation type="list" allowBlank="1" showInputMessage="1" showErrorMessage="1" sqref="B31">
      <formula1>$H$5:$H$6</formula1>
    </dataValidation>
    <dataValidation type="custom" showInputMessage="1" showErrorMessage="1" error="Veuillez choisir une option pour &quot;Fonction publique&quot;" sqref="B18">
      <formula1>B12&lt;&gt;""</formula1>
    </dataValidation>
    <dataValidation type="whole" allowBlank="1" showInputMessage="1" showErrorMessage="1" sqref="B85:B86 B90 A118:B133">
      <formula1>0</formula1>
      <formula2>1000000</formula2>
    </dataValidation>
    <dataValidation type="whole" allowBlank="1" showInputMessage="1" showErrorMessage="1" sqref="C118:C133 B55 B53">
      <formula1>0</formula1>
      <formula2>10000000</formula2>
    </dataValidation>
    <dataValidation type="whole" allowBlank="1" showInputMessage="1" showErrorMessage="1" sqref="B47 B49">
      <formula1>0</formula1>
      <formula2>100000</formula2>
    </dataValidation>
    <dataValidation type="whole" allowBlank="1" showInputMessage="1" showErrorMessage="1" error="Vous devez avoir au moins agent affilié à la CNRACL pour effectuer une demande de subvention" sqref="B48">
      <formula1>1</formula1>
      <formula2>100000</formula2>
    </dataValidation>
    <dataValidation type="textLength" operator="equal" allowBlank="1" showInputMessage="1" showErrorMessage="1" error="Le numéro d'immatriculation contient 7 caractères" sqref="B19">
      <formula1>7</formula1>
    </dataValidation>
  </dataValidations>
  <printOptions horizontalCentered="1"/>
  <pageMargins left="0" right="0" top="0.23622047244094491" bottom="0.39370078740157483" header="0.23622047244094491" footer="0.31496062992125984"/>
  <pageSetup paperSize="9" scale="20" fitToHeight="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G35"/>
  <sheetViews>
    <sheetView showGridLines="0" showRowColHeaders="0" zoomScale="67" zoomScaleNormal="67" workbookViewId="0">
      <selection activeCell="E8" sqref="E8"/>
    </sheetView>
  </sheetViews>
  <sheetFormatPr baseColWidth="10" defaultColWidth="0" defaultRowHeight="12.75" zeroHeight="1" x14ac:dyDescent="0.2"/>
  <cols>
    <col min="1" max="1" width="9.28515625" customWidth="1"/>
    <col min="2" max="2" width="39" customWidth="1"/>
    <col min="3" max="3" width="38.140625" customWidth="1"/>
    <col min="4" max="4" width="36.5703125" customWidth="1"/>
    <col min="5" max="5" width="38.85546875" customWidth="1"/>
    <col min="6" max="7" width="11.42578125" customWidth="1"/>
    <col min="8" max="16384" width="11.42578125" hidden="1"/>
  </cols>
  <sheetData>
    <row r="1" spans="1:5" x14ac:dyDescent="0.2">
      <c r="A1" s="48"/>
      <c r="B1" s="14"/>
      <c r="C1" s="14"/>
      <c r="D1" s="14"/>
      <c r="E1" s="14"/>
    </row>
    <row r="2" spans="1:5" ht="15.75" x14ac:dyDescent="0.25">
      <c r="A2" s="14"/>
      <c r="B2" s="15"/>
      <c r="C2" s="14"/>
      <c r="D2" s="14"/>
      <c r="E2" s="14"/>
    </row>
    <row r="3" spans="1:5" ht="30.75" x14ac:dyDescent="0.45">
      <c r="A3" s="14"/>
      <c r="B3" s="314" t="s">
        <v>241</v>
      </c>
      <c r="C3" s="314"/>
      <c r="D3" s="314"/>
      <c r="E3" s="314"/>
    </row>
    <row r="4" spans="1:5" ht="25.5" x14ac:dyDescent="0.35">
      <c r="A4" s="14"/>
      <c r="B4" s="315"/>
      <c r="C4" s="315"/>
      <c r="D4" s="315"/>
      <c r="E4" s="315"/>
    </row>
    <row r="5" spans="1:5" ht="105.75" customHeight="1" thickBot="1" x14ac:dyDescent="0.4">
      <c r="A5" s="14"/>
      <c r="B5" s="1"/>
      <c r="C5" s="3"/>
      <c r="D5" s="14"/>
      <c r="E5" s="14"/>
    </row>
    <row r="6" spans="1:5" ht="57.75" customHeight="1" thickTop="1" thickBot="1" x14ac:dyDescent="0.25">
      <c r="A6" s="14"/>
      <c r="B6" s="316" t="s">
        <v>20</v>
      </c>
      <c r="C6" s="317"/>
      <c r="D6" s="317"/>
      <c r="E6" s="318"/>
    </row>
    <row r="7" spans="1:5" ht="16.5" thickTop="1" x14ac:dyDescent="0.25">
      <c r="A7" s="14"/>
      <c r="B7" s="1"/>
      <c r="C7" s="1"/>
      <c r="D7" s="14"/>
      <c r="E7" s="14"/>
    </row>
    <row r="8" spans="1:5" ht="21" x14ac:dyDescent="0.35">
      <c r="A8" s="14"/>
      <c r="B8" s="20"/>
      <c r="C8" s="20"/>
      <c r="D8" s="20"/>
      <c r="E8" s="26"/>
    </row>
    <row r="9" spans="1:5" ht="27" thickBot="1" x14ac:dyDescent="0.45">
      <c r="A9" s="14"/>
      <c r="C9" s="319" t="s">
        <v>181</v>
      </c>
      <c r="D9" s="320"/>
      <c r="E9" s="14"/>
    </row>
    <row r="10" spans="1:5" ht="38.25" customHeight="1" x14ac:dyDescent="0.2">
      <c r="A10" s="14"/>
      <c r="C10" s="186" t="s">
        <v>46</v>
      </c>
      <c r="D10" s="187">
        <f>Informations!B50</f>
        <v>0</v>
      </c>
      <c r="E10" s="14"/>
    </row>
    <row r="11" spans="1:5" ht="58.5" customHeight="1" thickBot="1" x14ac:dyDescent="0.25">
      <c r="A11" s="14"/>
      <c r="C11" s="186" t="s">
        <v>47</v>
      </c>
      <c r="D11" s="188">
        <f>Informations!B71</f>
        <v>0</v>
      </c>
    </row>
    <row r="12" spans="1:5" ht="15" x14ac:dyDescent="0.2">
      <c r="A12" s="14"/>
      <c r="B12" s="14"/>
      <c r="C12" s="14"/>
      <c r="D12" s="16"/>
      <c r="E12" s="16"/>
    </row>
    <row r="13" spans="1:5" ht="15" x14ac:dyDescent="0.2">
      <c r="A13" s="14"/>
      <c r="B13" s="14"/>
      <c r="C13" s="14"/>
      <c r="D13" s="16"/>
      <c r="E13" s="16"/>
    </row>
    <row r="14" spans="1:5" ht="26.25" x14ac:dyDescent="0.4">
      <c r="A14" s="14"/>
      <c r="B14" s="17"/>
      <c r="C14" s="321" t="s">
        <v>42</v>
      </c>
      <c r="D14" s="321"/>
      <c r="E14" s="321"/>
    </row>
    <row r="15" spans="1:5" ht="26.25" customHeight="1" x14ac:dyDescent="0.4">
      <c r="A15" s="14"/>
      <c r="B15" s="18"/>
      <c r="C15" s="312" t="s">
        <v>48</v>
      </c>
      <c r="D15" s="313"/>
      <c r="E15" s="313"/>
    </row>
    <row r="16" spans="1:5" ht="53.25" thickBot="1" x14ac:dyDescent="0.25">
      <c r="A16" s="19"/>
      <c r="B16" s="189"/>
      <c r="C16" s="191" t="s">
        <v>11</v>
      </c>
      <c r="D16" s="191" t="s">
        <v>49</v>
      </c>
      <c r="E16" s="191" t="s">
        <v>118</v>
      </c>
    </row>
    <row r="17" spans="1:5" ht="26.25" x14ac:dyDescent="0.2">
      <c r="A17" s="19"/>
      <c r="B17" s="194">
        <f>Informations!A118</f>
        <v>0</v>
      </c>
      <c r="C17" s="196">
        <f>Informations!B118</f>
        <v>0</v>
      </c>
      <c r="D17" s="196">
        <f>Informations!C118</f>
        <v>0</v>
      </c>
      <c r="E17" s="199">
        <f>(C17*D17)/2</f>
        <v>0</v>
      </c>
    </row>
    <row r="18" spans="1:5" ht="26.25" x14ac:dyDescent="0.2">
      <c r="A18" s="19"/>
      <c r="B18" s="195">
        <f>Informations!A119</f>
        <v>0</v>
      </c>
      <c r="C18" s="196">
        <f>Informations!B119</f>
        <v>0</v>
      </c>
      <c r="D18" s="196">
        <f>Informations!C119</f>
        <v>0</v>
      </c>
      <c r="E18" s="200">
        <f t="shared" ref="E18:E32" si="0">(C18*D18)/2</f>
        <v>0</v>
      </c>
    </row>
    <row r="19" spans="1:5" ht="26.25" x14ac:dyDescent="0.2">
      <c r="A19" s="19"/>
      <c r="B19" s="195">
        <f>Informations!A120</f>
        <v>0</v>
      </c>
      <c r="C19" s="196">
        <f>Informations!B120</f>
        <v>0</v>
      </c>
      <c r="D19" s="196">
        <f>Informations!C120</f>
        <v>0</v>
      </c>
      <c r="E19" s="200">
        <f t="shared" si="0"/>
        <v>0</v>
      </c>
    </row>
    <row r="20" spans="1:5" ht="26.25" x14ac:dyDescent="0.2">
      <c r="A20" s="19"/>
      <c r="B20" s="195">
        <f>Informations!A121</f>
        <v>0</v>
      </c>
      <c r="C20" s="196">
        <f>Informations!B121</f>
        <v>0</v>
      </c>
      <c r="D20" s="196">
        <f>Informations!C121</f>
        <v>0</v>
      </c>
      <c r="E20" s="200">
        <f t="shared" si="0"/>
        <v>0</v>
      </c>
    </row>
    <row r="21" spans="1:5" ht="26.25" x14ac:dyDescent="0.2">
      <c r="A21" s="19"/>
      <c r="B21" s="195">
        <f>Informations!A122</f>
        <v>0</v>
      </c>
      <c r="C21" s="196">
        <f>Informations!B122</f>
        <v>0</v>
      </c>
      <c r="D21" s="196">
        <f>Informations!C122</f>
        <v>0</v>
      </c>
      <c r="E21" s="200">
        <f t="shared" si="0"/>
        <v>0</v>
      </c>
    </row>
    <row r="22" spans="1:5" ht="26.25" x14ac:dyDescent="0.2">
      <c r="A22" s="19"/>
      <c r="B22" s="195">
        <f>Informations!A123</f>
        <v>0</v>
      </c>
      <c r="C22" s="196">
        <f>Informations!B123</f>
        <v>0</v>
      </c>
      <c r="D22" s="196">
        <f>Informations!C123</f>
        <v>0</v>
      </c>
      <c r="E22" s="200">
        <f t="shared" si="0"/>
        <v>0</v>
      </c>
    </row>
    <row r="23" spans="1:5" ht="26.25" x14ac:dyDescent="0.2">
      <c r="A23" s="19"/>
      <c r="B23" s="195">
        <f>Informations!A124</f>
        <v>0</v>
      </c>
      <c r="C23" s="196">
        <f>Informations!B124</f>
        <v>0</v>
      </c>
      <c r="D23" s="196">
        <f>Informations!C124</f>
        <v>0</v>
      </c>
      <c r="E23" s="200">
        <f t="shared" si="0"/>
        <v>0</v>
      </c>
    </row>
    <row r="24" spans="1:5" ht="26.25" x14ac:dyDescent="0.2">
      <c r="A24" s="19"/>
      <c r="B24" s="195">
        <f>Informations!A125</f>
        <v>0</v>
      </c>
      <c r="C24" s="196">
        <f>Informations!B125</f>
        <v>0</v>
      </c>
      <c r="D24" s="196">
        <f>Informations!C125</f>
        <v>0</v>
      </c>
      <c r="E24" s="200">
        <f t="shared" si="0"/>
        <v>0</v>
      </c>
    </row>
    <row r="25" spans="1:5" ht="26.25" x14ac:dyDescent="0.2">
      <c r="A25" s="19"/>
      <c r="B25" s="195">
        <f>Informations!A126</f>
        <v>0</v>
      </c>
      <c r="C25" s="196">
        <f>Informations!B126</f>
        <v>0</v>
      </c>
      <c r="D25" s="196">
        <f>Informations!C126</f>
        <v>0</v>
      </c>
      <c r="E25" s="200">
        <f t="shared" si="0"/>
        <v>0</v>
      </c>
    </row>
    <row r="26" spans="1:5" ht="26.25" x14ac:dyDescent="0.2">
      <c r="A26" s="19"/>
      <c r="B26" s="195">
        <f>Informations!A127</f>
        <v>0</v>
      </c>
      <c r="C26" s="196">
        <f>Informations!B127</f>
        <v>0</v>
      </c>
      <c r="D26" s="196">
        <f>Informations!C127</f>
        <v>0</v>
      </c>
      <c r="E26" s="200">
        <f t="shared" si="0"/>
        <v>0</v>
      </c>
    </row>
    <row r="27" spans="1:5" ht="26.25" x14ac:dyDescent="0.2">
      <c r="A27" s="14" t="s">
        <v>125</v>
      </c>
      <c r="B27" s="195">
        <f>Informations!A128</f>
        <v>0</v>
      </c>
      <c r="C27" s="196">
        <f>Informations!B128</f>
        <v>0</v>
      </c>
      <c r="D27" s="196">
        <f>Informations!C128</f>
        <v>0</v>
      </c>
      <c r="E27" s="200">
        <f t="shared" si="0"/>
        <v>0</v>
      </c>
    </row>
    <row r="28" spans="1:5" ht="26.25" x14ac:dyDescent="0.2">
      <c r="A28" s="14"/>
      <c r="B28" s="195">
        <f>Informations!A129</f>
        <v>0</v>
      </c>
      <c r="C28" s="196">
        <f>Informations!B129</f>
        <v>0</v>
      </c>
      <c r="D28" s="196">
        <f>Informations!C129</f>
        <v>0</v>
      </c>
      <c r="E28" s="200">
        <f t="shared" si="0"/>
        <v>0</v>
      </c>
    </row>
    <row r="29" spans="1:5" ht="26.25" x14ac:dyDescent="0.2">
      <c r="A29" s="14"/>
      <c r="B29" s="195">
        <f>Informations!A130</f>
        <v>0</v>
      </c>
      <c r="C29" s="196">
        <f>Informations!B130</f>
        <v>0</v>
      </c>
      <c r="D29" s="196">
        <f>Informations!C130</f>
        <v>0</v>
      </c>
      <c r="E29" s="200">
        <f t="shared" si="0"/>
        <v>0</v>
      </c>
    </row>
    <row r="30" spans="1:5" ht="26.25" x14ac:dyDescent="0.2">
      <c r="A30" s="14"/>
      <c r="B30" s="195">
        <f>Informations!A131</f>
        <v>0</v>
      </c>
      <c r="C30" s="196">
        <f>Informations!B131</f>
        <v>0</v>
      </c>
      <c r="D30" s="196">
        <f>Informations!C131</f>
        <v>0</v>
      </c>
      <c r="E30" s="200">
        <f t="shared" si="0"/>
        <v>0</v>
      </c>
    </row>
    <row r="31" spans="1:5" ht="26.25" x14ac:dyDescent="0.2">
      <c r="A31" s="14"/>
      <c r="B31" s="195">
        <f>Informations!A132</f>
        <v>0</v>
      </c>
      <c r="C31" s="196">
        <f>Informations!B132</f>
        <v>0</v>
      </c>
      <c r="D31" s="196">
        <f>Informations!C132</f>
        <v>0</v>
      </c>
      <c r="E31" s="200">
        <f t="shared" si="0"/>
        <v>0</v>
      </c>
    </row>
    <row r="32" spans="1:5" ht="27" thickBot="1" x14ac:dyDescent="0.25">
      <c r="A32" s="14"/>
      <c r="B32" s="197">
        <f>Informations!A133</f>
        <v>0</v>
      </c>
      <c r="C32" s="198">
        <f>Informations!B133</f>
        <v>0</v>
      </c>
      <c r="D32" s="198">
        <f>Informations!C133</f>
        <v>0</v>
      </c>
      <c r="E32" s="201">
        <f t="shared" si="0"/>
        <v>0</v>
      </c>
    </row>
    <row r="33" spans="2:5" ht="27" thickBot="1" x14ac:dyDescent="0.25">
      <c r="B33" s="190"/>
      <c r="C33" s="190"/>
      <c r="D33" s="192" t="s">
        <v>124</v>
      </c>
      <c r="E33" s="193">
        <f>SUM(E17:E32)</f>
        <v>0</v>
      </c>
    </row>
    <row r="34" spans="2:5" x14ac:dyDescent="0.2"/>
    <row r="35" spans="2:5" x14ac:dyDescent="0.2"/>
  </sheetData>
  <sheetProtection password="CB6D" sheet="1" objects="1" scenarios="1" selectLockedCells="1"/>
  <mergeCells count="6">
    <mergeCell ref="C15:E15"/>
    <mergeCell ref="B3:E3"/>
    <mergeCell ref="B4:E4"/>
    <mergeCell ref="B6:E6"/>
    <mergeCell ref="C9:D9"/>
    <mergeCell ref="C14:E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7"/>
  <sheetViews>
    <sheetView showGridLines="0" view="pageBreakPreview" topLeftCell="A133" zoomScale="93" zoomScaleNormal="73" zoomScaleSheetLayoutView="93" workbookViewId="0">
      <pane ySplit="300" activePane="bottomLeft"/>
      <selection activeCell="M133" sqref="M1:O1048576"/>
      <selection pane="bottomLeft" activeCell="E19" sqref="E19"/>
    </sheetView>
  </sheetViews>
  <sheetFormatPr baseColWidth="10" defaultColWidth="11.42578125" defaultRowHeight="12.75" x14ac:dyDescent="0.2"/>
  <cols>
    <col min="1" max="1" width="12.7109375" style="21" bestFit="1" customWidth="1"/>
    <col min="2" max="2" width="56" style="21" customWidth="1"/>
    <col min="3" max="3" width="9" style="21" bestFit="1" customWidth="1"/>
    <col min="4" max="4" width="14" style="21" bestFit="1" customWidth="1"/>
    <col min="5" max="5" width="13.7109375" style="21" customWidth="1"/>
    <col min="6" max="6" width="23.85546875" style="21" customWidth="1"/>
    <col min="7" max="7" width="19.5703125" style="21" customWidth="1"/>
    <col min="8" max="8" width="11.42578125" style="21" customWidth="1"/>
    <col min="9" max="9" width="14.28515625" style="207" customWidth="1"/>
    <col min="10" max="10" width="24.42578125" style="77" customWidth="1"/>
    <col min="11" max="11" width="15.85546875" style="21" customWidth="1"/>
    <col min="12" max="12" width="12.28515625" style="77" customWidth="1"/>
    <col min="13" max="16384" width="11.42578125" style="21"/>
  </cols>
  <sheetData>
    <row r="1" spans="1:12" x14ac:dyDescent="0.2">
      <c r="A1" s="325" t="s">
        <v>219</v>
      </c>
      <c r="B1" s="326"/>
      <c r="C1" s="326"/>
      <c r="D1" s="326"/>
      <c r="E1" s="326"/>
      <c r="F1" s="326"/>
      <c r="G1" s="326"/>
    </row>
    <row r="2" spans="1:12" ht="39" customHeight="1" x14ac:dyDescent="0.2">
      <c r="A2" s="325" t="s">
        <v>244</v>
      </c>
      <c r="B2" s="326"/>
      <c r="C2" s="326"/>
      <c r="D2" s="326"/>
      <c r="E2" s="326"/>
      <c r="F2" s="326"/>
      <c r="G2" s="326"/>
    </row>
    <row r="3" spans="1:12" ht="24.95" customHeight="1" x14ac:dyDescent="0.2">
      <c r="B3" s="337" t="s">
        <v>34</v>
      </c>
      <c r="C3" s="338"/>
      <c r="D3" s="338"/>
      <c r="E3" s="338"/>
      <c r="F3" s="338"/>
      <c r="I3" s="210" t="s">
        <v>229</v>
      </c>
      <c r="J3" s="210" t="s">
        <v>228</v>
      </c>
      <c r="K3" s="210" t="s">
        <v>53</v>
      </c>
      <c r="L3" s="210" t="s">
        <v>53</v>
      </c>
    </row>
    <row r="4" spans="1:12" ht="24.95" customHeight="1" x14ac:dyDescent="0.2">
      <c r="C4" s="53"/>
      <c r="D4" s="53"/>
      <c r="E4" s="53"/>
      <c r="F4" s="53"/>
      <c r="I4" s="208">
        <v>1</v>
      </c>
      <c r="J4" s="205" t="s">
        <v>54</v>
      </c>
      <c r="K4" s="210" t="s">
        <v>58</v>
      </c>
      <c r="L4" s="108" t="s">
        <v>232</v>
      </c>
    </row>
    <row r="5" spans="1:12" ht="25.5" customHeight="1" x14ac:dyDescent="0.2">
      <c r="B5" s="339" t="s">
        <v>316</v>
      </c>
      <c r="C5" s="340"/>
      <c r="D5" s="340"/>
      <c r="E5" s="340"/>
      <c r="F5" s="340"/>
      <c r="I5" s="208">
        <v>2</v>
      </c>
      <c r="J5" s="205" t="s">
        <v>56</v>
      </c>
      <c r="K5" s="108" t="s">
        <v>235</v>
      </c>
      <c r="L5" s="108" t="s">
        <v>231</v>
      </c>
    </row>
    <row r="6" spans="1:12" ht="9.75" customHeight="1" x14ac:dyDescent="0.2">
      <c r="B6" s="344"/>
      <c r="C6" s="345"/>
      <c r="D6" s="345"/>
      <c r="E6" s="345"/>
      <c r="F6" s="345"/>
      <c r="G6" s="212"/>
      <c r="H6"/>
      <c r="I6" s="208">
        <v>3</v>
      </c>
      <c r="J6" s="205" t="s">
        <v>57</v>
      </c>
      <c r="K6" s="108" t="s">
        <v>58</v>
      </c>
      <c r="L6" s="108" t="s">
        <v>232</v>
      </c>
    </row>
    <row r="7" spans="1:12" ht="24.95" customHeight="1" x14ac:dyDescent="0.2">
      <c r="B7" s="339" t="s">
        <v>35</v>
      </c>
      <c r="C7" s="339"/>
      <c r="D7" s="339"/>
      <c r="E7" s="339"/>
      <c r="F7" s="339"/>
      <c r="H7"/>
      <c r="I7" s="208">
        <v>4</v>
      </c>
      <c r="J7" s="205" t="s">
        <v>191</v>
      </c>
      <c r="K7" s="108" t="s">
        <v>55</v>
      </c>
      <c r="L7" s="108" t="s">
        <v>230</v>
      </c>
    </row>
    <row r="8" spans="1:12" ht="24.95" customHeight="1" x14ac:dyDescent="0.2">
      <c r="B8" s="346"/>
      <c r="C8" s="346"/>
      <c r="D8" s="346"/>
      <c r="E8" s="346"/>
      <c r="F8" s="346"/>
      <c r="H8"/>
      <c r="I8" s="208">
        <v>5</v>
      </c>
      <c r="J8" s="205" t="s">
        <v>59</v>
      </c>
      <c r="K8" s="108" t="s">
        <v>55</v>
      </c>
      <c r="L8" s="108" t="s">
        <v>230</v>
      </c>
    </row>
    <row r="9" spans="1:12" ht="24.95" customHeight="1" x14ac:dyDescent="0.2">
      <c r="A9" s="353" t="str">
        <f>IF(AND(Informations!B14="oui",FS!C13=""),"Complétez par oui ou par non la question sur le conventionnement du CDG","")</f>
        <v/>
      </c>
      <c r="B9" s="353"/>
      <c r="C9" s="353"/>
      <c r="D9" s="353"/>
      <c r="E9" s="353"/>
      <c r="F9" s="353"/>
      <c r="G9" s="353"/>
      <c r="H9"/>
      <c r="I9" s="208">
        <v>6</v>
      </c>
      <c r="J9" s="205" t="s">
        <v>60</v>
      </c>
      <c r="K9" s="108" t="s">
        <v>55</v>
      </c>
      <c r="L9" s="108" t="s">
        <v>230</v>
      </c>
    </row>
    <row r="10" spans="1:12" ht="27" customHeight="1" x14ac:dyDescent="0.2">
      <c r="B10" s="84" t="s">
        <v>105</v>
      </c>
      <c r="C10" s="347"/>
      <c r="D10" s="348"/>
      <c r="E10" s="349"/>
      <c r="F10" s="53"/>
      <c r="H10"/>
      <c r="I10" s="208">
        <v>7</v>
      </c>
      <c r="J10" s="205" t="s">
        <v>61</v>
      </c>
      <c r="K10" s="210" t="s">
        <v>58</v>
      </c>
      <c r="L10" s="108" t="s">
        <v>232</v>
      </c>
    </row>
    <row r="11" spans="1:12" ht="24.75" customHeight="1" x14ac:dyDescent="0.2">
      <c r="A11" s="53"/>
      <c r="B11" s="84" t="s">
        <v>106</v>
      </c>
      <c r="C11" s="350" t="e">
        <f>VLOOKUP(Informations!B15,$I$4:$L$107,3)</f>
        <v>#N/A</v>
      </c>
      <c r="D11" s="351"/>
      <c r="E11" s="352"/>
      <c r="F11" s="53"/>
      <c r="H11"/>
      <c r="I11" s="208">
        <v>8</v>
      </c>
      <c r="J11" s="205" t="s">
        <v>62</v>
      </c>
      <c r="K11" s="108" t="s">
        <v>235</v>
      </c>
      <c r="L11" s="108" t="s">
        <v>231</v>
      </c>
    </row>
    <row r="12" spans="1:12" ht="14.25" x14ac:dyDescent="0.2">
      <c r="A12" s="52"/>
      <c r="B12" s="54"/>
      <c r="C12" s="57"/>
      <c r="D12" s="53"/>
      <c r="E12" s="53"/>
      <c r="F12" s="53"/>
      <c r="H12"/>
      <c r="I12" s="208">
        <v>9</v>
      </c>
      <c r="J12" s="205" t="s">
        <v>63</v>
      </c>
      <c r="K12" s="210" t="s">
        <v>55</v>
      </c>
      <c r="L12" s="108" t="s">
        <v>230</v>
      </c>
    </row>
    <row r="13" spans="1:12" ht="39" customHeight="1" x14ac:dyDescent="0.2">
      <c r="A13" s="53"/>
      <c r="B13" s="261" t="str">
        <f>IF(Informations!B14="oui","La DP est-elle subventionnée dans le cadre d'un conventionnement en cours avec le CDG ?","")</f>
        <v/>
      </c>
      <c r="C13" s="327"/>
      <c r="D13" s="328"/>
      <c r="E13" s="329"/>
      <c r="F13" s="51"/>
      <c r="H13"/>
      <c r="I13" s="208">
        <v>10</v>
      </c>
      <c r="J13" s="205" t="s">
        <v>64</v>
      </c>
      <c r="K13" s="108" t="s">
        <v>235</v>
      </c>
      <c r="L13" s="108" t="s">
        <v>231</v>
      </c>
    </row>
    <row r="14" spans="1:12" ht="17.25" customHeight="1" x14ac:dyDescent="0.2">
      <c r="A14" s="53"/>
      <c r="B14" s="216"/>
      <c r="C14" s="214"/>
      <c r="D14" s="215"/>
      <c r="E14" s="215"/>
      <c r="F14" s="51"/>
      <c r="H14"/>
      <c r="I14" s="208">
        <v>11</v>
      </c>
      <c r="J14" s="205" t="s">
        <v>65</v>
      </c>
      <c r="K14" s="210" t="s">
        <v>55</v>
      </c>
      <c r="L14" s="108" t="s">
        <v>230</v>
      </c>
    </row>
    <row r="15" spans="1:12" ht="39" customHeight="1" x14ac:dyDescent="0.2">
      <c r="A15" s="53"/>
      <c r="B15" s="84" t="s">
        <v>50</v>
      </c>
      <c r="C15" s="322" t="str">
        <f>Informations!B16&amp;" "&amp;Informations!B18</f>
        <v xml:space="preserve"> </v>
      </c>
      <c r="D15" s="323"/>
      <c r="E15" s="323"/>
      <c r="F15" s="324"/>
      <c r="G15" s="247">
        <f>Informations!B15</f>
        <v>0</v>
      </c>
      <c r="H15"/>
      <c r="I15" s="208">
        <v>12</v>
      </c>
      <c r="J15" s="205" t="s">
        <v>66</v>
      </c>
      <c r="K15" s="210" t="s">
        <v>55</v>
      </c>
      <c r="L15" s="108" t="s">
        <v>230</v>
      </c>
    </row>
    <row r="16" spans="1:12" ht="29.25" customHeight="1" thickBot="1" x14ac:dyDescent="0.25">
      <c r="A16" s="53"/>
      <c r="B16" s="59"/>
      <c r="C16" s="58"/>
      <c r="D16" s="58"/>
      <c r="E16" s="58"/>
      <c r="F16" s="58"/>
      <c r="H16"/>
      <c r="I16" s="208">
        <v>13</v>
      </c>
      <c r="J16" s="205" t="s">
        <v>67</v>
      </c>
      <c r="K16" s="108" t="s">
        <v>55</v>
      </c>
      <c r="L16" s="108" t="s">
        <v>230</v>
      </c>
    </row>
    <row r="17" spans="1:12" ht="15" x14ac:dyDescent="0.2">
      <c r="A17" s="53"/>
      <c r="B17" s="87" t="s">
        <v>183</v>
      </c>
      <c r="C17" s="88"/>
      <c r="D17" s="58"/>
      <c r="E17" s="58"/>
      <c r="F17" s="55"/>
      <c r="H17"/>
      <c r="I17" s="208">
        <v>14</v>
      </c>
      <c r="J17" s="205" t="s">
        <v>68</v>
      </c>
      <c r="K17" s="108" t="s">
        <v>69</v>
      </c>
      <c r="L17" s="108" t="s">
        <v>233</v>
      </c>
    </row>
    <row r="18" spans="1:12" ht="14.25" x14ac:dyDescent="0.2">
      <c r="A18" s="53"/>
      <c r="B18" s="85" t="s">
        <v>19</v>
      </c>
      <c r="C18" s="86">
        <f>Informations!B47</f>
        <v>0</v>
      </c>
      <c r="D18" s="58"/>
      <c r="E18" s="58"/>
      <c r="F18" s="58"/>
      <c r="H18"/>
      <c r="I18" s="208">
        <v>15</v>
      </c>
      <c r="J18" s="205" t="s">
        <v>70</v>
      </c>
      <c r="K18" s="108" t="s">
        <v>58</v>
      </c>
      <c r="L18" s="108" t="s">
        <v>232</v>
      </c>
    </row>
    <row r="19" spans="1:12" ht="14.25" x14ac:dyDescent="0.2">
      <c r="A19" s="53"/>
      <c r="B19" s="79" t="s">
        <v>195</v>
      </c>
      <c r="C19" s="80">
        <f>Informations!B48</f>
        <v>0</v>
      </c>
      <c r="D19" s="251"/>
      <c r="E19" s="58"/>
      <c r="F19" s="58"/>
      <c r="H19"/>
      <c r="I19" s="208">
        <v>16</v>
      </c>
      <c r="J19" s="205" t="s">
        <v>71</v>
      </c>
      <c r="K19" s="210" t="s">
        <v>334</v>
      </c>
      <c r="L19" s="108" t="s">
        <v>333</v>
      </c>
    </row>
    <row r="20" spans="1:12" ht="14.25" x14ac:dyDescent="0.2">
      <c r="A20" s="53"/>
      <c r="B20" s="252" t="s">
        <v>341</v>
      </c>
      <c r="C20" s="253" t="e">
        <f>'Réservé FNP'!AY2</f>
        <v>#DIV/0!</v>
      </c>
      <c r="D20" s="251"/>
      <c r="E20" s="58"/>
      <c r="F20" s="58"/>
      <c r="H20"/>
      <c r="I20" s="208"/>
      <c r="J20" s="205"/>
      <c r="K20" s="210"/>
      <c r="L20" s="108"/>
    </row>
    <row r="21" spans="1:12" ht="15" thickBot="1" x14ac:dyDescent="0.25">
      <c r="A21" s="53"/>
      <c r="B21" s="81" t="s">
        <v>36</v>
      </c>
      <c r="C21" s="82">
        <f>Informations!B49</f>
        <v>0</v>
      </c>
      <c r="D21" s="58"/>
      <c r="E21" s="58"/>
      <c r="F21" s="58"/>
      <c r="H21"/>
      <c r="I21" s="208">
        <v>17</v>
      </c>
      <c r="J21" s="205" t="s">
        <v>72</v>
      </c>
      <c r="K21" s="210" t="s">
        <v>334</v>
      </c>
      <c r="L21" s="108" t="s">
        <v>333</v>
      </c>
    </row>
    <row r="22" spans="1:12" ht="15.75" thickBot="1" x14ac:dyDescent="0.25">
      <c r="A22" s="53"/>
      <c r="B22" s="65" t="s">
        <v>184</v>
      </c>
      <c r="C22" s="66">
        <f>Informations!B50</f>
        <v>0</v>
      </c>
      <c r="D22" s="58"/>
      <c r="E22" s="58"/>
      <c r="F22" s="58"/>
      <c r="H22"/>
      <c r="I22" s="208">
        <v>18</v>
      </c>
      <c r="J22" s="205" t="s">
        <v>73</v>
      </c>
      <c r="K22" s="108" t="s">
        <v>58</v>
      </c>
      <c r="L22" s="108" t="s">
        <v>232</v>
      </c>
    </row>
    <row r="23" spans="1:12" ht="15.75" thickBot="1" x14ac:dyDescent="0.25">
      <c r="A23" s="53"/>
      <c r="B23" s="67" t="s">
        <v>185</v>
      </c>
      <c r="C23" s="78">
        <f>Informations!B71</f>
        <v>0</v>
      </c>
      <c r="H23"/>
      <c r="I23" s="208">
        <v>19</v>
      </c>
      <c r="J23" s="205" t="s">
        <v>74</v>
      </c>
      <c r="K23" s="210" t="s">
        <v>334</v>
      </c>
      <c r="L23" s="108" t="s">
        <v>333</v>
      </c>
    </row>
    <row r="24" spans="1:12" ht="13.5" thickBot="1" x14ac:dyDescent="0.25">
      <c r="A24" s="53"/>
      <c r="D24" s="56"/>
      <c r="E24" s="56"/>
      <c r="F24" s="56"/>
      <c r="H24"/>
      <c r="I24" s="208" t="s">
        <v>310</v>
      </c>
      <c r="J24" s="205" t="s">
        <v>312</v>
      </c>
      <c r="K24" s="108" t="s">
        <v>55</v>
      </c>
      <c r="L24" s="108" t="s">
        <v>230</v>
      </c>
    </row>
    <row r="25" spans="1:12" x14ac:dyDescent="0.2">
      <c r="A25" s="53"/>
      <c r="B25" s="341" t="s">
        <v>39</v>
      </c>
      <c r="C25" s="342"/>
      <c r="D25" s="342"/>
      <c r="E25" s="342"/>
      <c r="F25" s="343"/>
      <c r="H25"/>
      <c r="I25" s="208" t="s">
        <v>311</v>
      </c>
      <c r="J25" s="205" t="s">
        <v>313</v>
      </c>
      <c r="K25" s="108" t="s">
        <v>55</v>
      </c>
      <c r="L25" s="108"/>
    </row>
    <row r="26" spans="1:12" ht="208.5" customHeight="1" thickBot="1" x14ac:dyDescent="0.25">
      <c r="B26" s="330">
        <f>Informations!A44</f>
        <v>0</v>
      </c>
      <c r="C26" s="331"/>
      <c r="D26" s="331"/>
      <c r="E26" s="331"/>
      <c r="F26" s="332"/>
      <c r="H26"/>
      <c r="I26" s="208">
        <v>21</v>
      </c>
      <c r="J26" s="205" t="s">
        <v>75</v>
      </c>
      <c r="K26" s="108" t="s">
        <v>58</v>
      </c>
      <c r="L26" s="108" t="s">
        <v>232</v>
      </c>
    </row>
    <row r="27" spans="1:12" ht="18.75" customHeight="1" thickBot="1" x14ac:dyDescent="0.25">
      <c r="C27" s="56"/>
      <c r="D27" s="56"/>
      <c r="E27" s="56"/>
      <c r="F27" s="56"/>
      <c r="H27"/>
      <c r="I27" s="208">
        <v>22</v>
      </c>
      <c r="J27" s="205" t="s">
        <v>76</v>
      </c>
      <c r="K27" s="108" t="s">
        <v>69</v>
      </c>
      <c r="L27" s="108" t="s">
        <v>233</v>
      </c>
    </row>
    <row r="28" spans="1:12" x14ac:dyDescent="0.2">
      <c r="B28" s="341" t="s">
        <v>182</v>
      </c>
      <c r="C28" s="342"/>
      <c r="D28" s="342"/>
      <c r="E28" s="342"/>
      <c r="F28" s="343"/>
      <c r="H28"/>
      <c r="I28" s="208">
        <v>23</v>
      </c>
      <c r="J28" s="205" t="s">
        <v>77</v>
      </c>
      <c r="K28" s="210" t="s">
        <v>334</v>
      </c>
      <c r="L28" s="108" t="s">
        <v>333</v>
      </c>
    </row>
    <row r="29" spans="1:12" ht="15.75" thickBot="1" x14ac:dyDescent="0.25">
      <c r="B29" s="83" t="s">
        <v>41</v>
      </c>
      <c r="C29" s="333" t="s">
        <v>112</v>
      </c>
      <c r="D29" s="334"/>
      <c r="E29" s="335" t="s">
        <v>186</v>
      </c>
      <c r="F29" s="336"/>
      <c r="H29"/>
      <c r="I29" s="208">
        <v>24</v>
      </c>
      <c r="J29" s="205" t="s">
        <v>78</v>
      </c>
      <c r="K29" s="210" t="s">
        <v>334</v>
      </c>
      <c r="L29" s="108" t="s">
        <v>333</v>
      </c>
    </row>
    <row r="30" spans="1:12" x14ac:dyDescent="0.2">
      <c r="A30" s="60"/>
      <c r="B30" s="61">
        <f>Informations!A98</f>
        <v>0</v>
      </c>
      <c r="C30" s="356">
        <f>Informations!B98</f>
        <v>0</v>
      </c>
      <c r="D30" s="359"/>
      <c r="E30" s="356">
        <f>Informations!C98</f>
        <v>0</v>
      </c>
      <c r="F30" s="357"/>
      <c r="H30"/>
      <c r="I30" s="208">
        <v>25</v>
      </c>
      <c r="J30" s="205" t="s">
        <v>79</v>
      </c>
      <c r="K30" s="108" t="s">
        <v>235</v>
      </c>
      <c r="L30" s="108" t="s">
        <v>231</v>
      </c>
    </row>
    <row r="31" spans="1:12" ht="20.100000000000001" customHeight="1" x14ac:dyDescent="0.2">
      <c r="B31" s="62">
        <f>Informations!A99</f>
        <v>0</v>
      </c>
      <c r="C31" s="354">
        <f>Informations!B99</f>
        <v>0</v>
      </c>
      <c r="D31" s="355"/>
      <c r="E31" s="354">
        <f>Informations!C99</f>
        <v>0</v>
      </c>
      <c r="F31" s="358"/>
      <c r="H31"/>
      <c r="I31" s="208">
        <v>26</v>
      </c>
      <c r="J31" s="205" t="s">
        <v>80</v>
      </c>
      <c r="K31" s="210" t="s">
        <v>58</v>
      </c>
      <c r="L31" s="108" t="s">
        <v>232</v>
      </c>
    </row>
    <row r="32" spans="1:12" ht="20.100000000000001" customHeight="1" x14ac:dyDescent="0.2">
      <c r="B32" s="62">
        <f>Informations!A100</f>
        <v>0</v>
      </c>
      <c r="C32" s="354">
        <f>Informations!B100</f>
        <v>0</v>
      </c>
      <c r="D32" s="355"/>
      <c r="E32" s="354">
        <f>Informations!C100</f>
        <v>0</v>
      </c>
      <c r="F32" s="358"/>
      <c r="H32"/>
      <c r="I32" s="208">
        <v>27</v>
      </c>
      <c r="J32" s="205" t="s">
        <v>81</v>
      </c>
      <c r="K32" s="108" t="s">
        <v>69</v>
      </c>
      <c r="L32" s="108" t="s">
        <v>233</v>
      </c>
    </row>
    <row r="33" spans="2:12" ht="20.100000000000001" customHeight="1" x14ac:dyDescent="0.2">
      <c r="B33" s="62">
        <f>Informations!A101</f>
        <v>0</v>
      </c>
      <c r="C33" s="354">
        <f>Informations!B101</f>
        <v>0</v>
      </c>
      <c r="D33" s="355"/>
      <c r="E33" s="354">
        <f>Informations!C101</f>
        <v>0</v>
      </c>
      <c r="F33" s="358"/>
      <c r="H33"/>
      <c r="I33" s="208">
        <v>28</v>
      </c>
      <c r="J33" s="205" t="s">
        <v>82</v>
      </c>
      <c r="K33" s="108" t="s">
        <v>58</v>
      </c>
      <c r="L33" s="108" t="s">
        <v>232</v>
      </c>
    </row>
    <row r="34" spans="2:12" ht="20.100000000000001" customHeight="1" x14ac:dyDescent="0.2">
      <c r="B34" s="62">
        <f>Informations!A102</f>
        <v>0</v>
      </c>
      <c r="C34" s="354">
        <f>Informations!B102</f>
        <v>0</v>
      </c>
      <c r="D34" s="355"/>
      <c r="E34" s="354">
        <f>Informations!C102</f>
        <v>0</v>
      </c>
      <c r="F34" s="358"/>
      <c r="H34"/>
      <c r="I34" s="208">
        <v>29</v>
      </c>
      <c r="J34" s="205" t="s">
        <v>83</v>
      </c>
      <c r="K34" s="108" t="s">
        <v>69</v>
      </c>
      <c r="L34" s="108" t="s">
        <v>233</v>
      </c>
    </row>
    <row r="35" spans="2:12" ht="20.100000000000001" customHeight="1" x14ac:dyDescent="0.2">
      <c r="B35" s="62">
        <f>Informations!A103</f>
        <v>0</v>
      </c>
      <c r="C35" s="354">
        <f>Informations!B103</f>
        <v>0</v>
      </c>
      <c r="D35" s="355"/>
      <c r="E35" s="354">
        <f>Informations!C103</f>
        <v>0</v>
      </c>
      <c r="F35" s="358"/>
      <c r="H35"/>
      <c r="I35" s="208">
        <v>30</v>
      </c>
      <c r="J35" s="205" t="s">
        <v>84</v>
      </c>
      <c r="K35" s="210" t="s">
        <v>55</v>
      </c>
      <c r="L35" s="108" t="s">
        <v>230</v>
      </c>
    </row>
    <row r="36" spans="2:12" ht="20.100000000000001" customHeight="1" x14ac:dyDescent="0.2">
      <c r="B36" s="62">
        <f>Informations!A104</f>
        <v>0</v>
      </c>
      <c r="C36" s="354">
        <f>Informations!B104</f>
        <v>0</v>
      </c>
      <c r="D36" s="355"/>
      <c r="E36" s="354">
        <f>Informations!C104</f>
        <v>0</v>
      </c>
      <c r="F36" s="358"/>
      <c r="H36"/>
      <c r="I36" s="208">
        <v>31</v>
      </c>
      <c r="J36" s="205" t="s">
        <v>192</v>
      </c>
      <c r="K36" s="210" t="s">
        <v>55</v>
      </c>
      <c r="L36" s="108" t="s">
        <v>230</v>
      </c>
    </row>
    <row r="37" spans="2:12" ht="20.100000000000001" customHeight="1" x14ac:dyDescent="0.2">
      <c r="B37" s="62">
        <f>Informations!A105</f>
        <v>0</v>
      </c>
      <c r="C37" s="354">
        <f>Informations!B105</f>
        <v>0</v>
      </c>
      <c r="D37" s="355"/>
      <c r="E37" s="354">
        <f>Informations!C105</f>
        <v>0</v>
      </c>
      <c r="F37" s="358"/>
      <c r="H37"/>
      <c r="I37" s="208">
        <v>32</v>
      </c>
      <c r="J37" s="205" t="s">
        <v>193</v>
      </c>
      <c r="K37" s="210" t="s">
        <v>55</v>
      </c>
      <c r="L37" s="108" t="s">
        <v>230</v>
      </c>
    </row>
    <row r="38" spans="2:12" ht="20.100000000000001" customHeight="1" x14ac:dyDescent="0.2">
      <c r="B38" s="62">
        <f>Informations!A111</f>
        <v>0</v>
      </c>
      <c r="C38" s="354">
        <f>Informations!B111</f>
        <v>0</v>
      </c>
      <c r="D38" s="355"/>
      <c r="E38" s="354">
        <f>Informations!C111</f>
        <v>0</v>
      </c>
      <c r="F38" s="358"/>
      <c r="H38"/>
      <c r="I38" s="208">
        <v>33</v>
      </c>
      <c r="J38" s="205" t="s">
        <v>194</v>
      </c>
      <c r="K38" s="210" t="s">
        <v>334</v>
      </c>
      <c r="L38" s="108" t="s">
        <v>333</v>
      </c>
    </row>
    <row r="39" spans="2:12" ht="20.100000000000001" customHeight="1" x14ac:dyDescent="0.2">
      <c r="B39" s="62">
        <f>Informations!A112</f>
        <v>0</v>
      </c>
      <c r="C39" s="354">
        <f>Informations!B112</f>
        <v>0</v>
      </c>
      <c r="D39" s="355"/>
      <c r="E39" s="354">
        <f>Informations!C112</f>
        <v>0</v>
      </c>
      <c r="F39" s="358"/>
      <c r="H39"/>
      <c r="I39" s="208">
        <v>34</v>
      </c>
      <c r="J39" s="205" t="s">
        <v>85</v>
      </c>
      <c r="K39" s="210" t="s">
        <v>55</v>
      </c>
      <c r="L39" s="108" t="s">
        <v>230</v>
      </c>
    </row>
    <row r="40" spans="2:12" ht="20.100000000000001" customHeight="1" thickBot="1" x14ac:dyDescent="0.25">
      <c r="B40" s="63">
        <f>Informations!A113</f>
        <v>0</v>
      </c>
      <c r="C40" s="360">
        <f>Informations!B113</f>
        <v>0</v>
      </c>
      <c r="D40" s="361"/>
      <c r="E40" s="360">
        <f>Informations!C113</f>
        <v>0</v>
      </c>
      <c r="F40" s="362"/>
      <c r="H40"/>
      <c r="I40" s="208">
        <v>35</v>
      </c>
      <c r="J40" s="205" t="s">
        <v>86</v>
      </c>
      <c r="K40" s="108" t="s">
        <v>69</v>
      </c>
      <c r="L40" s="108" t="s">
        <v>233</v>
      </c>
    </row>
    <row r="41" spans="2:12" ht="20.100000000000001" customHeight="1" thickBot="1" x14ac:dyDescent="0.25">
      <c r="B41" s="64"/>
      <c r="C41" s="64"/>
      <c r="D41" s="64"/>
      <c r="E41" s="56"/>
      <c r="F41" s="56"/>
      <c r="H41"/>
      <c r="I41" s="208">
        <v>36</v>
      </c>
      <c r="J41" s="205" t="s">
        <v>119</v>
      </c>
      <c r="K41" s="108" t="s">
        <v>58</v>
      </c>
      <c r="L41" s="108" t="s">
        <v>232</v>
      </c>
    </row>
    <row r="42" spans="2:12" x14ac:dyDescent="0.2">
      <c r="B42" s="365" t="s">
        <v>187</v>
      </c>
      <c r="C42" s="366"/>
      <c r="D42" s="367"/>
      <c r="E42" s="56"/>
      <c r="F42" s="56"/>
      <c r="H42"/>
      <c r="I42" s="208">
        <v>37</v>
      </c>
      <c r="J42" s="205" t="s">
        <v>87</v>
      </c>
      <c r="K42" s="108" t="s">
        <v>58</v>
      </c>
      <c r="L42" s="108" t="s">
        <v>232</v>
      </c>
    </row>
    <row r="43" spans="2:12" ht="19.5" customHeight="1" x14ac:dyDescent="0.2">
      <c r="B43" s="368" t="s">
        <v>180</v>
      </c>
      <c r="C43" s="369"/>
      <c r="D43" s="70">
        <f>Informations!B81</f>
        <v>0</v>
      </c>
      <c r="E43" s="56"/>
      <c r="F43" s="56"/>
      <c r="H43"/>
      <c r="I43" s="208">
        <v>38</v>
      </c>
      <c r="J43" s="205" t="s">
        <v>120</v>
      </c>
      <c r="K43" s="210" t="s">
        <v>58</v>
      </c>
      <c r="L43" s="108" t="s">
        <v>232</v>
      </c>
    </row>
    <row r="44" spans="2:12" ht="13.5" thickBot="1" x14ac:dyDescent="0.25">
      <c r="B44" s="363" t="s">
        <v>37</v>
      </c>
      <c r="C44" s="364"/>
      <c r="D44" s="69" t="str">
        <f>IF(ISBLANK(Informations!B82),"Pas de CHSCT",Informations!B82)</f>
        <v>Pas de CHSCT</v>
      </c>
      <c r="E44" s="56"/>
      <c r="F44" s="56"/>
      <c r="H44"/>
      <c r="I44" s="208">
        <v>39</v>
      </c>
      <c r="J44" s="205" t="s">
        <v>88</v>
      </c>
      <c r="K44" s="108" t="s">
        <v>235</v>
      </c>
      <c r="L44" s="108" t="s">
        <v>231</v>
      </c>
    </row>
    <row r="45" spans="2:12" ht="13.5" thickBot="1" x14ac:dyDescent="0.25">
      <c r="B45" s="56"/>
      <c r="C45" s="56"/>
      <c r="D45" s="56"/>
      <c r="E45" s="56"/>
      <c r="F45" s="56"/>
      <c r="H45"/>
      <c r="I45" s="208">
        <v>40</v>
      </c>
      <c r="J45" s="205" t="s">
        <v>89</v>
      </c>
      <c r="K45" s="210" t="s">
        <v>334</v>
      </c>
      <c r="L45" s="108" t="s">
        <v>333</v>
      </c>
    </row>
    <row r="46" spans="2:12" x14ac:dyDescent="0.2">
      <c r="B46" s="374" t="s">
        <v>188</v>
      </c>
      <c r="C46" s="375"/>
      <c r="D46" s="376"/>
      <c r="E46" s="56"/>
      <c r="F46" s="56"/>
      <c r="H46"/>
      <c r="I46" s="208">
        <v>41</v>
      </c>
      <c r="J46" s="205" t="s">
        <v>90</v>
      </c>
      <c r="K46" s="108" t="s">
        <v>58</v>
      </c>
      <c r="L46" s="108" t="s">
        <v>232</v>
      </c>
    </row>
    <row r="47" spans="2:12" ht="19.5" customHeight="1" thickBot="1" x14ac:dyDescent="0.25">
      <c r="B47" s="380" t="s">
        <v>111</v>
      </c>
      <c r="C47" s="381">
        <f>Informations!B93</f>
        <v>0</v>
      </c>
      <c r="D47" s="71">
        <f>Informations!B93</f>
        <v>0</v>
      </c>
      <c r="E47" s="56"/>
      <c r="F47" s="56"/>
      <c r="H47"/>
      <c r="I47" s="208">
        <v>42</v>
      </c>
      <c r="J47" s="205" t="s">
        <v>91</v>
      </c>
      <c r="K47" s="210" t="s">
        <v>58</v>
      </c>
      <c r="L47" s="108" t="s">
        <v>232</v>
      </c>
    </row>
    <row r="48" spans="2:12" ht="20.25" customHeight="1" thickBot="1" x14ac:dyDescent="0.25">
      <c r="B48" s="56"/>
      <c r="C48" s="56"/>
      <c r="D48" s="56"/>
      <c r="E48" s="56"/>
      <c r="F48" s="56"/>
      <c r="H48"/>
      <c r="I48" s="208">
        <v>43</v>
      </c>
      <c r="J48" s="205" t="s">
        <v>92</v>
      </c>
      <c r="K48" s="108" t="s">
        <v>58</v>
      </c>
      <c r="L48" s="108" t="s">
        <v>232</v>
      </c>
    </row>
    <row r="49" spans="1:12" ht="21.75" thickBot="1" x14ac:dyDescent="0.25">
      <c r="B49" s="75" t="s">
        <v>38</v>
      </c>
      <c r="C49" s="377" t="s">
        <v>189</v>
      </c>
      <c r="D49" s="378"/>
      <c r="E49" s="377" t="s">
        <v>52</v>
      </c>
      <c r="F49" s="379"/>
      <c r="H49"/>
      <c r="I49" s="208">
        <v>44</v>
      </c>
      <c r="J49" s="205" t="s">
        <v>93</v>
      </c>
      <c r="K49" s="108" t="s">
        <v>69</v>
      </c>
      <c r="L49" s="108" t="s">
        <v>233</v>
      </c>
    </row>
    <row r="50" spans="1:12" ht="14.25" x14ac:dyDescent="0.2">
      <c r="B50" s="72"/>
      <c r="C50" s="73" t="s">
        <v>40</v>
      </c>
      <c r="D50" s="74" t="s">
        <v>51</v>
      </c>
      <c r="E50" s="76" t="s">
        <v>117</v>
      </c>
      <c r="F50" s="76" t="s">
        <v>190</v>
      </c>
      <c r="H50"/>
      <c r="I50" s="208">
        <v>45</v>
      </c>
      <c r="J50" s="205" t="s">
        <v>94</v>
      </c>
      <c r="K50" s="108" t="s">
        <v>58</v>
      </c>
      <c r="L50" s="108" t="s">
        <v>232</v>
      </c>
    </row>
    <row r="51" spans="1:12" ht="23.25" customHeight="1" thickBot="1" x14ac:dyDescent="0.25">
      <c r="B51" s="68"/>
      <c r="C51" s="118">
        <f>'Nombre de jours'!E33</f>
        <v>0</v>
      </c>
      <c r="D51" s="94">
        <f>(C51*160)+Informations!B86+Informations!B90</f>
        <v>0</v>
      </c>
      <c r="E51" s="95" t="str">
        <f>IF(OR(C22=0,C22=""),"",IF(C22&lt;=15,2000,IF(C22&lt;=50,5000,IF(C22&lt;=250,10000,15000))))</f>
        <v/>
      </c>
      <c r="F51" s="95" t="e">
        <f>IF(AND('Réservé FNP'!AY2&gt;0.8, 'Réservé FNP'!AY2 &lt;1.01),1*(IF(('Nombre de jours'!E33*160)&lt;=E51,'Nombre de jours'!E33*160,E51)),IF(AND('Réservé FNP'!AY2 &lt;0.81, 'Réservé FNP'!AY2 &gt;0.7),0.8*(IF(('Nombre de jours'!E33*160)&lt;=E51,'Nombre de jours'!E33*160,E51)),IF(AND('Réservé FNP'!AY2 &lt;0.71, 'Réservé FNP'!AY2 &gt;0.6),0.7*(IF(('Nombre de jours'!E33*160)&lt;=E51,'Nombre de jours'!E33*160,E51)),IF(AND('Réservé FNP'!AY2 &lt;0.61, 'Réservé FNP'!AY2&gt;0.5),0.6*(IF(('Nombre de jours'!E33*160)&lt;=E51,'Nombre de jours'!E33*160,E51)),IF('Réservé FNP'!AY2 &lt;0.51,0.4*(IF(('Nombre de jours'!E33*160)&lt;=E51,'Nombre de jours'!E33*160,E51))
)))))</f>
        <v>#DIV/0!</v>
      </c>
      <c r="H51"/>
      <c r="I51" s="208">
        <v>46</v>
      </c>
      <c r="J51" s="205" t="s">
        <v>95</v>
      </c>
      <c r="K51" s="210" t="s">
        <v>55</v>
      </c>
      <c r="L51" s="108" t="s">
        <v>230</v>
      </c>
    </row>
    <row r="52" spans="1:12" ht="15.75" thickBot="1" x14ac:dyDescent="0.25">
      <c r="B52" s="56"/>
      <c r="C52" s="56"/>
      <c r="D52" s="56"/>
      <c r="E52" s="56"/>
      <c r="F52" s="249"/>
      <c r="H52"/>
      <c r="I52" s="208">
        <v>47</v>
      </c>
      <c r="J52" s="205" t="s">
        <v>96</v>
      </c>
      <c r="K52" s="210" t="s">
        <v>334</v>
      </c>
      <c r="L52" s="108" t="s">
        <v>333</v>
      </c>
    </row>
    <row r="53" spans="1:12" ht="15" x14ac:dyDescent="0.2">
      <c r="B53" s="96" t="s">
        <v>107</v>
      </c>
      <c r="C53" s="97" t="e">
        <f>D51/C22</f>
        <v>#DIV/0!</v>
      </c>
      <c r="D53" s="370" t="s">
        <v>109</v>
      </c>
      <c r="E53" s="371"/>
      <c r="F53" s="249"/>
      <c r="H53"/>
      <c r="I53" s="208">
        <v>48</v>
      </c>
      <c r="J53" s="205" t="s">
        <v>97</v>
      </c>
      <c r="K53" s="210" t="s">
        <v>55</v>
      </c>
      <c r="L53" s="108" t="s">
        <v>230</v>
      </c>
    </row>
    <row r="54" spans="1:12" ht="15.75" thickBot="1" x14ac:dyDescent="0.25">
      <c r="B54" s="98" t="s">
        <v>108</v>
      </c>
      <c r="C54" s="99" t="e">
        <f>D51/C23</f>
        <v>#DIV/0!</v>
      </c>
      <c r="D54" s="372" t="s">
        <v>110</v>
      </c>
      <c r="E54" s="373"/>
      <c r="F54" s="249"/>
      <c r="H54"/>
      <c r="I54" s="208">
        <v>49</v>
      </c>
      <c r="J54" s="205" t="s">
        <v>234</v>
      </c>
      <c r="K54" s="108" t="s">
        <v>69</v>
      </c>
      <c r="L54" s="108" t="s">
        <v>233</v>
      </c>
    </row>
    <row r="55" spans="1:12" ht="15.75" x14ac:dyDescent="0.25">
      <c r="B55" s="257" t="s">
        <v>343</v>
      </c>
      <c r="C55" s="256" t="e">
        <f>C20</f>
        <v>#DIV/0!</v>
      </c>
      <c r="D55" s="382" t="s">
        <v>344</v>
      </c>
      <c r="E55" s="382"/>
      <c r="F55" s="258"/>
      <c r="H55"/>
      <c r="I55" s="208"/>
      <c r="J55" s="205"/>
      <c r="K55" s="108"/>
      <c r="L55" s="108"/>
    </row>
    <row r="56" spans="1:12" ht="15.75" x14ac:dyDescent="0.25">
      <c r="B56" s="259" t="s">
        <v>345</v>
      </c>
      <c r="C56" s="256" t="e">
        <f>IF(AND(C20&gt;0.8,C20&lt;1.01),1,IF(AND(C20&lt;0.81,C20&gt;0.7),0.8,IF(AND(C20&lt;0.71,C20&gt;0.6),0.7,IF(AND(C20&lt;0.61,C20&gt;0.5),0.6,IF(C20&lt;0.51,0.4)))))</f>
        <v>#DIV/0!</v>
      </c>
      <c r="D56" s="255"/>
      <c r="H56"/>
      <c r="I56" s="208">
        <v>50</v>
      </c>
      <c r="J56" s="205" t="s">
        <v>98</v>
      </c>
      <c r="K56" s="108" t="s">
        <v>69</v>
      </c>
      <c r="L56" s="108" t="s">
        <v>233</v>
      </c>
    </row>
    <row r="57" spans="1:12" ht="15.75" x14ac:dyDescent="0.25">
      <c r="B57" s="257" t="s">
        <v>342</v>
      </c>
      <c r="C57" s="260" t="e">
        <f>F51</f>
        <v>#DIV/0!</v>
      </c>
      <c r="D57" s="254"/>
      <c r="H57"/>
      <c r="I57" s="208">
        <v>51</v>
      </c>
      <c r="J57" s="205" t="s">
        <v>99</v>
      </c>
      <c r="K57" s="108" t="s">
        <v>235</v>
      </c>
      <c r="L57" s="108" t="s">
        <v>231</v>
      </c>
    </row>
    <row r="58" spans="1:12" x14ac:dyDescent="0.2">
      <c r="B58" s="93"/>
      <c r="D58" s="56"/>
      <c r="E58" s="56"/>
      <c r="F58" s="56"/>
      <c r="H58"/>
      <c r="I58" s="208">
        <v>52</v>
      </c>
      <c r="J58" s="205" t="s">
        <v>100</v>
      </c>
      <c r="K58" s="108" t="s">
        <v>235</v>
      </c>
      <c r="L58" s="108" t="s">
        <v>231</v>
      </c>
    </row>
    <row r="59" spans="1:12" x14ac:dyDescent="0.2">
      <c r="B59" s="56"/>
      <c r="C59" s="56"/>
      <c r="D59" s="56"/>
      <c r="E59" s="56"/>
      <c r="F59" s="56"/>
      <c r="H59"/>
      <c r="I59" s="208">
        <v>53</v>
      </c>
      <c r="J59" s="205" t="s">
        <v>101</v>
      </c>
      <c r="K59" s="108" t="s">
        <v>69</v>
      </c>
      <c r="L59" s="108" t="s">
        <v>233</v>
      </c>
    </row>
    <row r="60" spans="1:12" ht="9.75" customHeight="1" x14ac:dyDescent="0.2">
      <c r="A60" s="325" t="s">
        <v>219</v>
      </c>
      <c r="B60" s="326"/>
      <c r="C60" s="326"/>
      <c r="D60" s="326"/>
      <c r="E60" s="326"/>
      <c r="F60" s="326"/>
      <c r="G60" s="326"/>
      <c r="H60"/>
      <c r="I60" s="208">
        <v>54</v>
      </c>
      <c r="J60" s="205" t="s">
        <v>102</v>
      </c>
      <c r="K60" s="108" t="s">
        <v>235</v>
      </c>
      <c r="L60" s="108" t="s">
        <v>231</v>
      </c>
    </row>
    <row r="61" spans="1:12" s="100" customFormat="1" ht="12.75" customHeight="1" x14ac:dyDescent="0.2">
      <c r="A61" s="325" t="s">
        <v>244</v>
      </c>
      <c r="B61" s="326"/>
      <c r="C61" s="326"/>
      <c r="D61" s="326"/>
      <c r="E61" s="326"/>
      <c r="F61" s="326"/>
      <c r="G61" s="326"/>
      <c r="I61" s="208">
        <v>55</v>
      </c>
      <c r="J61" s="205" t="s">
        <v>103</v>
      </c>
      <c r="K61" s="108" t="s">
        <v>235</v>
      </c>
      <c r="L61" s="108" t="s">
        <v>231</v>
      </c>
    </row>
    <row r="62" spans="1:12" x14ac:dyDescent="0.2">
      <c r="H62"/>
      <c r="I62" s="208">
        <v>56</v>
      </c>
      <c r="J62" s="205" t="s">
        <v>104</v>
      </c>
      <c r="K62" s="108" t="s">
        <v>69</v>
      </c>
      <c r="L62" s="108" t="s">
        <v>233</v>
      </c>
    </row>
    <row r="63" spans="1:12" x14ac:dyDescent="0.2">
      <c r="H63"/>
      <c r="I63" s="208">
        <v>57</v>
      </c>
      <c r="J63" s="206" t="s">
        <v>260</v>
      </c>
      <c r="K63" s="204" t="s">
        <v>235</v>
      </c>
      <c r="L63" s="108" t="s">
        <v>231</v>
      </c>
    </row>
    <row r="64" spans="1:12" x14ac:dyDescent="0.2">
      <c r="H64"/>
      <c r="I64" s="208">
        <v>58</v>
      </c>
      <c r="J64" s="206" t="s">
        <v>261</v>
      </c>
      <c r="K64" s="204" t="s">
        <v>58</v>
      </c>
      <c r="L64" s="108" t="s">
        <v>232</v>
      </c>
    </row>
    <row r="65" spans="9:12" x14ac:dyDescent="0.2">
      <c r="I65" s="208">
        <v>59</v>
      </c>
      <c r="J65" s="206" t="s">
        <v>262</v>
      </c>
      <c r="K65" s="234" t="s">
        <v>235</v>
      </c>
      <c r="L65" s="108" t="s">
        <v>231</v>
      </c>
    </row>
    <row r="66" spans="9:12" x14ac:dyDescent="0.2">
      <c r="I66" s="208">
        <v>60</v>
      </c>
      <c r="J66" s="206" t="s">
        <v>263</v>
      </c>
      <c r="K66" s="204" t="s">
        <v>235</v>
      </c>
      <c r="L66" s="108" t="s">
        <v>231</v>
      </c>
    </row>
    <row r="67" spans="9:12" x14ac:dyDescent="0.2">
      <c r="I67" s="208">
        <v>61</v>
      </c>
      <c r="J67" s="206" t="s">
        <v>264</v>
      </c>
      <c r="K67" s="204" t="s">
        <v>69</v>
      </c>
      <c r="L67" s="108" t="s">
        <v>233</v>
      </c>
    </row>
    <row r="68" spans="9:12" x14ac:dyDescent="0.2">
      <c r="I68" s="208">
        <v>62</v>
      </c>
      <c r="J68" s="206" t="s">
        <v>265</v>
      </c>
      <c r="K68" s="234" t="s">
        <v>235</v>
      </c>
      <c r="L68" s="108" t="s">
        <v>231</v>
      </c>
    </row>
    <row r="69" spans="9:12" x14ac:dyDescent="0.2">
      <c r="I69" s="208">
        <v>63</v>
      </c>
      <c r="J69" s="206" t="s">
        <v>266</v>
      </c>
      <c r="K69" s="204" t="s">
        <v>58</v>
      </c>
      <c r="L69" s="108" t="s">
        <v>232</v>
      </c>
    </row>
    <row r="70" spans="9:12" x14ac:dyDescent="0.2">
      <c r="I70" s="208">
        <v>64</v>
      </c>
      <c r="J70" s="206" t="s">
        <v>267</v>
      </c>
      <c r="K70" s="234" t="s">
        <v>334</v>
      </c>
      <c r="L70" s="108" t="s">
        <v>333</v>
      </c>
    </row>
    <row r="71" spans="9:12" x14ac:dyDescent="0.2">
      <c r="I71" s="208">
        <v>65</v>
      </c>
      <c r="J71" s="206" t="s">
        <v>268</v>
      </c>
      <c r="K71" s="234" t="s">
        <v>55</v>
      </c>
      <c r="L71" s="108" t="s">
        <v>230</v>
      </c>
    </row>
    <row r="72" spans="9:12" x14ac:dyDescent="0.2">
      <c r="I72" s="208">
        <v>66</v>
      </c>
      <c r="J72" s="206" t="s">
        <v>269</v>
      </c>
      <c r="K72" s="234" t="s">
        <v>55</v>
      </c>
      <c r="L72" s="108" t="s">
        <v>230</v>
      </c>
    </row>
    <row r="73" spans="9:12" x14ac:dyDescent="0.2">
      <c r="I73" s="208">
        <v>67</v>
      </c>
      <c r="J73" s="206" t="s">
        <v>270</v>
      </c>
      <c r="K73" s="204" t="s">
        <v>235</v>
      </c>
      <c r="L73" s="108" t="s">
        <v>231</v>
      </c>
    </row>
    <row r="74" spans="9:12" x14ac:dyDescent="0.2">
      <c r="I74" s="208">
        <v>68</v>
      </c>
      <c r="J74" s="206" t="s">
        <v>271</v>
      </c>
      <c r="K74" s="204" t="s">
        <v>235</v>
      </c>
      <c r="L74" s="108" t="s">
        <v>231</v>
      </c>
    </row>
    <row r="75" spans="9:12" x14ac:dyDescent="0.2">
      <c r="I75" s="208">
        <v>69</v>
      </c>
      <c r="J75" s="206" t="s">
        <v>272</v>
      </c>
      <c r="K75" s="234" t="s">
        <v>58</v>
      </c>
      <c r="L75" s="108" t="s">
        <v>232</v>
      </c>
    </row>
    <row r="76" spans="9:12" x14ac:dyDescent="0.2">
      <c r="I76" s="208">
        <v>70</v>
      </c>
      <c r="J76" s="206" t="s">
        <v>273</v>
      </c>
      <c r="K76" s="204" t="s">
        <v>235</v>
      </c>
      <c r="L76" s="108" t="s">
        <v>231</v>
      </c>
    </row>
    <row r="77" spans="9:12" x14ac:dyDescent="0.2">
      <c r="I77" s="208">
        <v>71</v>
      </c>
      <c r="J77" s="206" t="s">
        <v>274</v>
      </c>
      <c r="K77" s="204" t="s">
        <v>58</v>
      </c>
      <c r="L77" s="108" t="s">
        <v>232</v>
      </c>
    </row>
    <row r="78" spans="9:12" x14ac:dyDescent="0.2">
      <c r="I78" s="208">
        <v>72</v>
      </c>
      <c r="J78" s="206" t="s">
        <v>275</v>
      </c>
      <c r="K78" s="204" t="s">
        <v>69</v>
      </c>
      <c r="L78" s="108" t="s">
        <v>233</v>
      </c>
    </row>
    <row r="79" spans="9:12" x14ac:dyDescent="0.2">
      <c r="I79" s="208">
        <v>73</v>
      </c>
      <c r="J79" s="206" t="s">
        <v>276</v>
      </c>
      <c r="K79" s="234" t="s">
        <v>58</v>
      </c>
      <c r="L79" s="108" t="s">
        <v>232</v>
      </c>
    </row>
    <row r="80" spans="9:12" x14ac:dyDescent="0.2">
      <c r="I80" s="208">
        <v>74</v>
      </c>
      <c r="J80" s="206" t="s">
        <v>277</v>
      </c>
      <c r="K80" s="234" t="s">
        <v>58</v>
      </c>
      <c r="L80" s="108" t="s">
        <v>232</v>
      </c>
    </row>
    <row r="81" spans="9:12" x14ac:dyDescent="0.2">
      <c r="I81" s="208">
        <v>75</v>
      </c>
      <c r="J81" s="206" t="s">
        <v>278</v>
      </c>
      <c r="K81" s="204" t="s">
        <v>58</v>
      </c>
      <c r="L81" s="108" t="s">
        <v>232</v>
      </c>
    </row>
    <row r="82" spans="9:12" x14ac:dyDescent="0.2">
      <c r="I82" s="208">
        <v>76</v>
      </c>
      <c r="J82" s="206" t="s">
        <v>279</v>
      </c>
      <c r="K82" s="204" t="s">
        <v>69</v>
      </c>
      <c r="L82" s="108" t="s">
        <v>233</v>
      </c>
    </row>
    <row r="83" spans="9:12" x14ac:dyDescent="0.2">
      <c r="I83" s="208">
        <v>77</v>
      </c>
      <c r="J83" s="206" t="s">
        <v>280</v>
      </c>
      <c r="K83" s="234" t="s">
        <v>334</v>
      </c>
      <c r="L83" s="108" t="s">
        <v>333</v>
      </c>
    </row>
    <row r="84" spans="9:12" x14ac:dyDescent="0.2">
      <c r="I84" s="208">
        <v>78</v>
      </c>
      <c r="J84" s="206" t="s">
        <v>281</v>
      </c>
      <c r="K84" s="234" t="s">
        <v>334</v>
      </c>
      <c r="L84" s="108" t="s">
        <v>333</v>
      </c>
    </row>
    <row r="85" spans="9:12" x14ac:dyDescent="0.2">
      <c r="I85" s="208">
        <v>79</v>
      </c>
      <c r="J85" s="206" t="s">
        <v>282</v>
      </c>
      <c r="K85" s="234" t="s">
        <v>334</v>
      </c>
      <c r="L85" s="108" t="s">
        <v>333</v>
      </c>
    </row>
    <row r="86" spans="9:12" x14ac:dyDescent="0.2">
      <c r="I86" s="208">
        <v>80</v>
      </c>
      <c r="J86" s="206" t="s">
        <v>283</v>
      </c>
      <c r="K86" s="204" t="s">
        <v>235</v>
      </c>
      <c r="L86" s="108" t="s">
        <v>231</v>
      </c>
    </row>
    <row r="87" spans="9:12" x14ac:dyDescent="0.2">
      <c r="I87" s="208">
        <v>81</v>
      </c>
      <c r="J87" s="206" t="s">
        <v>284</v>
      </c>
      <c r="K87" s="234" t="s">
        <v>55</v>
      </c>
      <c r="L87" s="108" t="s">
        <v>230</v>
      </c>
    </row>
    <row r="88" spans="9:12" x14ac:dyDescent="0.2">
      <c r="I88" s="208">
        <v>82</v>
      </c>
      <c r="J88" s="206" t="s">
        <v>285</v>
      </c>
      <c r="K88" s="234" t="s">
        <v>55</v>
      </c>
      <c r="L88" s="108" t="s">
        <v>230</v>
      </c>
    </row>
    <row r="89" spans="9:12" x14ac:dyDescent="0.2">
      <c r="I89" s="208">
        <v>83</v>
      </c>
      <c r="J89" s="206" t="s">
        <v>286</v>
      </c>
      <c r="K89" s="204" t="s">
        <v>55</v>
      </c>
      <c r="L89" s="108" t="s">
        <v>230</v>
      </c>
    </row>
    <row r="90" spans="9:12" x14ac:dyDescent="0.2">
      <c r="I90" s="208">
        <v>84</v>
      </c>
      <c r="J90" s="206" t="s">
        <v>287</v>
      </c>
      <c r="K90" s="204" t="s">
        <v>55</v>
      </c>
      <c r="L90" s="108" t="s">
        <v>230</v>
      </c>
    </row>
    <row r="91" spans="9:12" x14ac:dyDescent="0.2">
      <c r="I91" s="208">
        <v>85</v>
      </c>
      <c r="J91" s="206" t="s">
        <v>288</v>
      </c>
      <c r="K91" s="204" t="s">
        <v>69</v>
      </c>
      <c r="L91" s="108" t="s">
        <v>233</v>
      </c>
    </row>
    <row r="92" spans="9:12" x14ac:dyDescent="0.2">
      <c r="I92" s="208">
        <v>86</v>
      </c>
      <c r="J92" s="206" t="s">
        <v>289</v>
      </c>
      <c r="K92" s="234" t="s">
        <v>334</v>
      </c>
      <c r="L92" s="108" t="s">
        <v>333</v>
      </c>
    </row>
    <row r="93" spans="9:12" x14ac:dyDescent="0.2">
      <c r="I93" s="208">
        <v>87</v>
      </c>
      <c r="J93" s="206" t="s">
        <v>290</v>
      </c>
      <c r="K93" s="234" t="s">
        <v>334</v>
      </c>
      <c r="L93" s="108" t="s">
        <v>333</v>
      </c>
    </row>
    <row r="94" spans="9:12" x14ac:dyDescent="0.2">
      <c r="I94" s="208">
        <v>88</v>
      </c>
      <c r="J94" s="206" t="s">
        <v>291</v>
      </c>
      <c r="K94" s="204" t="s">
        <v>235</v>
      </c>
      <c r="L94" s="108" t="s">
        <v>231</v>
      </c>
    </row>
    <row r="95" spans="9:12" x14ac:dyDescent="0.2">
      <c r="I95" s="208">
        <v>89</v>
      </c>
      <c r="J95" s="206" t="s">
        <v>292</v>
      </c>
      <c r="K95" s="234" t="s">
        <v>235</v>
      </c>
      <c r="L95" s="108" t="s">
        <v>231</v>
      </c>
    </row>
    <row r="96" spans="9:12" x14ac:dyDescent="0.2">
      <c r="I96" s="208">
        <v>90</v>
      </c>
      <c r="J96" s="206" t="s">
        <v>293</v>
      </c>
      <c r="K96" s="204" t="s">
        <v>235</v>
      </c>
      <c r="L96" s="108" t="s">
        <v>231</v>
      </c>
    </row>
    <row r="97" spans="9:12" x14ac:dyDescent="0.2">
      <c r="I97" s="208">
        <v>91</v>
      </c>
      <c r="J97" s="206" t="s">
        <v>294</v>
      </c>
      <c r="K97" s="234" t="s">
        <v>334</v>
      </c>
      <c r="L97" s="108" t="s">
        <v>333</v>
      </c>
    </row>
    <row r="98" spans="9:12" x14ac:dyDescent="0.2">
      <c r="I98" s="208">
        <v>92</v>
      </c>
      <c r="J98" s="206" t="s">
        <v>295</v>
      </c>
      <c r="K98" s="204" t="s">
        <v>58</v>
      </c>
      <c r="L98" s="108" t="s">
        <v>232</v>
      </c>
    </row>
    <row r="99" spans="9:12" x14ac:dyDescent="0.2">
      <c r="I99" s="208">
        <v>93</v>
      </c>
      <c r="J99" s="206" t="s">
        <v>296</v>
      </c>
      <c r="K99" s="204" t="s">
        <v>58</v>
      </c>
      <c r="L99" s="108" t="s">
        <v>232</v>
      </c>
    </row>
    <row r="100" spans="9:12" x14ac:dyDescent="0.2">
      <c r="I100" s="208">
        <v>94</v>
      </c>
      <c r="J100" s="206" t="s">
        <v>297</v>
      </c>
      <c r="K100" s="204" t="s">
        <v>58</v>
      </c>
      <c r="L100" s="108" t="s">
        <v>232</v>
      </c>
    </row>
    <row r="101" spans="9:12" x14ac:dyDescent="0.2">
      <c r="I101" s="208">
        <v>95</v>
      </c>
      <c r="J101" s="206" t="s">
        <v>298</v>
      </c>
      <c r="K101" s="234" t="s">
        <v>334</v>
      </c>
      <c r="L101" s="108" t="s">
        <v>333</v>
      </c>
    </row>
    <row r="102" spans="9:12" x14ac:dyDescent="0.2">
      <c r="I102" s="208">
        <v>971</v>
      </c>
      <c r="J102" s="206" t="s">
        <v>299</v>
      </c>
      <c r="K102" s="204" t="s">
        <v>69</v>
      </c>
      <c r="L102" s="108" t="s">
        <v>233</v>
      </c>
    </row>
    <row r="103" spans="9:12" x14ac:dyDescent="0.2">
      <c r="I103" s="209">
        <v>972</v>
      </c>
      <c r="J103" s="206" t="s">
        <v>300</v>
      </c>
      <c r="K103" s="204" t="s">
        <v>69</v>
      </c>
      <c r="L103" s="108" t="s">
        <v>233</v>
      </c>
    </row>
    <row r="104" spans="9:12" x14ac:dyDescent="0.2">
      <c r="I104" s="209">
        <v>973</v>
      </c>
      <c r="J104" s="206" t="s">
        <v>301</v>
      </c>
      <c r="K104" s="204" t="s">
        <v>69</v>
      </c>
      <c r="L104" s="108" t="s">
        <v>233</v>
      </c>
    </row>
    <row r="105" spans="9:12" x14ac:dyDescent="0.2">
      <c r="I105" s="209">
        <v>974</v>
      </c>
      <c r="J105" s="206" t="s">
        <v>302</v>
      </c>
      <c r="K105" s="234" t="s">
        <v>334</v>
      </c>
      <c r="L105" s="108" t="s">
        <v>333</v>
      </c>
    </row>
    <row r="106" spans="9:12" x14ac:dyDescent="0.2">
      <c r="I106" s="209">
        <v>975</v>
      </c>
      <c r="J106" s="206" t="s">
        <v>303</v>
      </c>
      <c r="K106" s="234" t="s">
        <v>55</v>
      </c>
      <c r="L106" s="210" t="s">
        <v>230</v>
      </c>
    </row>
    <row r="107" spans="9:12" x14ac:dyDescent="0.2">
      <c r="I107" s="209">
        <v>976</v>
      </c>
      <c r="J107" s="206" t="s">
        <v>304</v>
      </c>
      <c r="K107" s="234" t="s">
        <v>334</v>
      </c>
      <c r="L107" s="108" t="s">
        <v>333</v>
      </c>
    </row>
  </sheetData>
  <sheetProtection password="CB6D" sheet="1" objects="1" scenarios="1" formatCells="0" formatColumns="0" formatRows="0"/>
  <autoFilter ref="I3:L107"/>
  <mergeCells count="51">
    <mergeCell ref="A61:G61"/>
    <mergeCell ref="D53:E53"/>
    <mergeCell ref="D54:E54"/>
    <mergeCell ref="B46:D46"/>
    <mergeCell ref="C49:D49"/>
    <mergeCell ref="E49:F49"/>
    <mergeCell ref="B47:C47"/>
    <mergeCell ref="A60:G60"/>
    <mergeCell ref="D55:E55"/>
    <mergeCell ref="C40:D40"/>
    <mergeCell ref="E40:F40"/>
    <mergeCell ref="C36:D36"/>
    <mergeCell ref="C37:D37"/>
    <mergeCell ref="B44:C44"/>
    <mergeCell ref="E39:F39"/>
    <mergeCell ref="B42:D42"/>
    <mergeCell ref="C38:D38"/>
    <mergeCell ref="C39:D39"/>
    <mergeCell ref="B43:C43"/>
    <mergeCell ref="E36:F36"/>
    <mergeCell ref="E37:F37"/>
    <mergeCell ref="E38:F38"/>
    <mergeCell ref="C35:D35"/>
    <mergeCell ref="C32:D32"/>
    <mergeCell ref="E30:F30"/>
    <mergeCell ref="E31:F31"/>
    <mergeCell ref="E32:F32"/>
    <mergeCell ref="E33:F33"/>
    <mergeCell ref="E34:F34"/>
    <mergeCell ref="E35:F35"/>
    <mergeCell ref="C30:D30"/>
    <mergeCell ref="C31:D31"/>
    <mergeCell ref="C33:D33"/>
    <mergeCell ref="C34:D34"/>
    <mergeCell ref="C29:D29"/>
    <mergeCell ref="E29:F29"/>
    <mergeCell ref="B3:F3"/>
    <mergeCell ref="B5:F5"/>
    <mergeCell ref="B25:F25"/>
    <mergeCell ref="B6:F6"/>
    <mergeCell ref="B7:F7"/>
    <mergeCell ref="B8:F8"/>
    <mergeCell ref="C10:E10"/>
    <mergeCell ref="C11:E11"/>
    <mergeCell ref="B28:F28"/>
    <mergeCell ref="A9:G9"/>
    <mergeCell ref="C15:F15"/>
    <mergeCell ref="A1:G1"/>
    <mergeCell ref="A2:G2"/>
    <mergeCell ref="C13:E13"/>
    <mergeCell ref="B26:F26"/>
  </mergeCells>
  <phoneticPr fontId="2" type="noConversion"/>
  <dataValidations count="1">
    <dataValidation type="list" allowBlank="1" showInputMessage="1" showErrorMessage="1" sqref="C13:E13">
      <formula1>"oui,non"</formula1>
    </dataValidation>
  </dataValidations>
  <printOptions horizontalCentered="1"/>
  <pageMargins left="0.39370078740157483" right="0.39370078740157483" top="0.59055118110236227" bottom="0.59055118110236227" header="0.51181102362204722" footer="0.51181102362204722"/>
  <pageSetup paperSize="9" scale="6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
  <sheetViews>
    <sheetView showZeros="0" topLeftCell="K1" workbookViewId="0">
      <selection activeCell="O19" sqref="O19"/>
    </sheetView>
  </sheetViews>
  <sheetFormatPr baseColWidth="10" defaultRowHeight="12.75" x14ac:dyDescent="0.2"/>
  <cols>
    <col min="4" max="4" width="16.42578125" customWidth="1"/>
    <col min="5" max="5" width="12.42578125" bestFit="1" customWidth="1"/>
    <col min="23" max="23" width="16.28515625" bestFit="1" customWidth="1"/>
    <col min="44" max="44" width="15.42578125" customWidth="1"/>
  </cols>
  <sheetData>
    <row r="1" spans="1:51" ht="45" customHeight="1" x14ac:dyDescent="0.2">
      <c r="A1" s="6" t="s">
        <v>113</v>
      </c>
      <c r="B1" s="6" t="s">
        <v>8</v>
      </c>
      <c r="C1" s="6" t="s">
        <v>7</v>
      </c>
      <c r="D1" s="6" t="s">
        <v>27</v>
      </c>
      <c r="E1" s="6" t="s">
        <v>1</v>
      </c>
      <c r="F1" s="6" t="s">
        <v>12</v>
      </c>
      <c r="G1" s="6" t="s">
        <v>13</v>
      </c>
      <c r="H1" s="6" t="s">
        <v>14</v>
      </c>
      <c r="I1" s="6" t="s">
        <v>15</v>
      </c>
      <c r="J1" s="6" t="s">
        <v>16</v>
      </c>
      <c r="K1" s="6" t="s">
        <v>17</v>
      </c>
      <c r="L1" s="6" t="s">
        <v>347</v>
      </c>
      <c r="M1" s="6" t="s">
        <v>2</v>
      </c>
      <c r="N1" s="6" t="s">
        <v>0</v>
      </c>
      <c r="O1" s="6" t="s">
        <v>3</v>
      </c>
      <c r="P1" s="6" t="s">
        <v>4</v>
      </c>
      <c r="Q1" s="6" t="s">
        <v>5</v>
      </c>
      <c r="R1" s="6" t="s">
        <v>348</v>
      </c>
      <c r="S1" s="7" t="s">
        <v>2</v>
      </c>
      <c r="T1" s="6" t="s">
        <v>0</v>
      </c>
      <c r="U1" s="6" t="s">
        <v>3</v>
      </c>
      <c r="V1" s="6" t="s">
        <v>21</v>
      </c>
      <c r="W1" s="6" t="s">
        <v>25</v>
      </c>
      <c r="X1" s="6"/>
      <c r="Y1" s="6"/>
      <c r="Z1" s="6"/>
      <c r="AA1" s="6"/>
      <c r="AB1" s="6"/>
      <c r="AC1" s="8" t="s">
        <v>19</v>
      </c>
      <c r="AD1" s="9" t="s">
        <v>10</v>
      </c>
      <c r="AE1" s="8" t="s">
        <v>22</v>
      </c>
      <c r="AF1" s="8" t="s">
        <v>9</v>
      </c>
      <c r="AG1" s="2" t="s">
        <v>28</v>
      </c>
      <c r="AH1" s="5" t="s">
        <v>33</v>
      </c>
      <c r="AI1" s="5" t="s">
        <v>24</v>
      </c>
      <c r="AJ1" s="10" t="s">
        <v>29</v>
      </c>
      <c r="AK1" s="10" t="s">
        <v>30</v>
      </c>
      <c r="AL1" s="11" t="s">
        <v>114</v>
      </c>
      <c r="AM1" s="11" t="s">
        <v>23</v>
      </c>
      <c r="AN1" s="13" t="s">
        <v>229</v>
      </c>
      <c r="AO1" s="184"/>
      <c r="AP1" s="27"/>
      <c r="AQ1" s="27"/>
      <c r="AR1" s="27"/>
      <c r="AS1" s="184" t="s">
        <v>116</v>
      </c>
      <c r="AT1" s="10" t="s">
        <v>115</v>
      </c>
      <c r="AU1" s="10"/>
      <c r="AV1" s="10"/>
      <c r="AW1" s="185" t="s">
        <v>240</v>
      </c>
      <c r="AX1" s="11" t="s">
        <v>335</v>
      </c>
      <c r="AY1" s="9" t="s">
        <v>346</v>
      </c>
    </row>
    <row r="2" spans="1:51" s="4" customFormat="1" ht="18" customHeight="1" x14ac:dyDescent="0.2">
      <c r="A2" s="22" t="s">
        <v>35</v>
      </c>
      <c r="B2" s="23">
        <f>Informations!B16</f>
        <v>0</v>
      </c>
      <c r="C2" s="23">
        <f>Informations!B18</f>
        <v>0</v>
      </c>
      <c r="D2" s="23">
        <f>Informations!B19</f>
        <v>0</v>
      </c>
      <c r="E2" s="23">
        <f>Informations!B20</f>
        <v>0</v>
      </c>
      <c r="F2" s="23">
        <f>Informations!B23</f>
        <v>0</v>
      </c>
      <c r="G2" s="23">
        <f>Informations!B24</f>
        <v>0</v>
      </c>
      <c r="H2" s="23">
        <f>Informations!B25</f>
        <v>0</v>
      </c>
      <c r="I2" s="23">
        <f>Informations!B26</f>
        <v>0</v>
      </c>
      <c r="J2" s="23">
        <f>Informations!B27</f>
        <v>0</v>
      </c>
      <c r="K2" s="23">
        <f>Informations!B28</f>
        <v>0</v>
      </c>
      <c r="L2" s="23">
        <f>Informations!B31</f>
        <v>0</v>
      </c>
      <c r="M2" s="23">
        <f>Informations!B33</f>
        <v>0</v>
      </c>
      <c r="N2" s="23">
        <f>Informations!B32</f>
        <v>0</v>
      </c>
      <c r="O2" s="23">
        <f>Informations!B34</f>
        <v>0</v>
      </c>
      <c r="P2" s="23">
        <f>Informations!B35</f>
        <v>0</v>
      </c>
      <c r="Q2" s="23">
        <f>Informations!B36</f>
        <v>0</v>
      </c>
      <c r="R2" s="23">
        <f>Informations!B39</f>
        <v>0</v>
      </c>
      <c r="S2" s="23"/>
      <c r="T2" s="23"/>
      <c r="U2" s="23">
        <f>Informations!B40</f>
        <v>0</v>
      </c>
      <c r="V2" s="23"/>
      <c r="W2" s="23"/>
      <c r="X2" s="23"/>
      <c r="Y2" s="24"/>
      <c r="Z2" s="24"/>
      <c r="AA2" s="24"/>
      <c r="AB2" s="24"/>
      <c r="AC2" s="12">
        <f>Informations!B47</f>
        <v>0</v>
      </c>
      <c r="AD2" s="12">
        <f>Informations!B48</f>
        <v>0</v>
      </c>
      <c r="AE2" s="12">
        <f>Informations!B49</f>
        <v>0</v>
      </c>
      <c r="AF2" s="12">
        <f>Informations!B50</f>
        <v>0</v>
      </c>
      <c r="AG2" s="25">
        <f>Informations!B79</f>
        <v>0</v>
      </c>
      <c r="AH2" s="25">
        <f>Informations!B81</f>
        <v>0</v>
      </c>
      <c r="AI2" s="25">
        <f>Informations!B82</f>
        <v>0</v>
      </c>
      <c r="AJ2" s="25">
        <f>Informations!B78</f>
        <v>0</v>
      </c>
      <c r="AK2" s="12">
        <f>'Nombre de jours'!E33</f>
        <v>0</v>
      </c>
      <c r="AL2" s="12" t="str">
        <f>IF(Informations!B12="Hospitalière","H","T")</f>
        <v>T</v>
      </c>
      <c r="AM2" s="12">
        <f>'Nombre de jours'!D11</f>
        <v>0</v>
      </c>
      <c r="AN2" s="23">
        <f>Informations!B15</f>
        <v>0</v>
      </c>
      <c r="AO2" s="23"/>
      <c r="AP2" s="23"/>
      <c r="AQ2" s="23"/>
      <c r="AR2" s="23"/>
      <c r="AS2" s="23" t="str">
        <f>IF(FS!C13="oui",'Réservé FNP'!AN2,"")</f>
        <v/>
      </c>
      <c r="AT2" s="12">
        <f>Informations!B86+Informations!B90</f>
        <v>0</v>
      </c>
      <c r="AU2" s="23"/>
      <c r="AV2" s="12"/>
      <c r="AW2" s="23">
        <f>Informations!B60</f>
        <v>0</v>
      </c>
      <c r="AX2" s="23">
        <f>FS!C13</f>
        <v>0</v>
      </c>
      <c r="AY2" s="248" t="e">
        <f>AD2/AF2</f>
        <v>#DIV/0!</v>
      </c>
    </row>
  </sheetData>
  <sheetProtection selectLockedCells="1" selectUnlockedCells="1"/>
  <phoneticPr fontId="2"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Accueil</vt:lpstr>
      <vt:lpstr>Informations</vt:lpstr>
      <vt:lpstr>Nombre de jours</vt:lpstr>
      <vt:lpstr>FS</vt:lpstr>
      <vt:lpstr>Réservé FNP</vt:lpstr>
      <vt:lpstr>Accueil!Zone_d_impression</vt:lpstr>
      <vt:lpstr>FS!Zone_d_impression</vt:lpstr>
    </vt:vector>
  </TitlesOfParts>
  <Manager>Michel.Rouland@caissedesdepots.fr</Manager>
  <Company>Caisse des Dépôts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Michel.Rouland@caissedesdepots.fr</dc:creator>
  <cp:lastModifiedBy>Thenieres Celine</cp:lastModifiedBy>
  <cp:lastPrinted>2016-10-19T08:34:10Z</cp:lastPrinted>
  <dcterms:created xsi:type="dcterms:W3CDTF">2010-08-03T15:10:24Z</dcterms:created>
  <dcterms:modified xsi:type="dcterms:W3CDTF">2017-02-03T09:08:23Z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